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irstscreeningcorp.sharepoint.com/sites/ML/Shared Documents/ML_all/"/>
    </mc:Choice>
  </mc:AlternateContent>
  <xr:revisionPtr revIDLastSave="3" documentId="13_ncr:1_{7218C239-FBE4-8A42-814B-54915293F8A2}" xr6:coauthVersionLast="47" xr6:coauthVersionMax="47" xr10:uidLastSave="{04B2DB82-461F-B04B-B2BD-1A57520011D9}"/>
  <bookViews>
    <workbookView xWindow="1060" yWindow="800" windowWidth="30700" windowHeight="15020" xr2:uid="{ECD98035-3379-774B-9A94-9725A87F6FE8}"/>
  </bookViews>
  <sheets>
    <sheet name="入力情報" sheetId="1" r:id="rId1"/>
    <sheet name="設定パラメータ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P21" i="1" s="1"/>
  <c r="I21" i="1"/>
  <c r="J20" i="1"/>
  <c r="P20" i="1" s="1"/>
  <c r="I20" i="1"/>
  <c r="J19" i="1"/>
  <c r="P19" i="1" s="1"/>
  <c r="I19" i="1"/>
  <c r="J18" i="1"/>
  <c r="P18" i="1" s="1"/>
  <c r="I18" i="1"/>
  <c r="J26" i="1"/>
  <c r="P26" i="1" s="1"/>
  <c r="I26" i="1"/>
  <c r="J25" i="1"/>
  <c r="P25" i="1" s="1"/>
  <c r="I25" i="1"/>
  <c r="J24" i="1"/>
  <c r="P24" i="1" s="1"/>
  <c r="I24" i="1"/>
  <c r="J23" i="1"/>
  <c r="P23" i="1" s="1"/>
  <c r="I23" i="1"/>
  <c r="J28" i="1"/>
  <c r="P28" i="1" s="1"/>
  <c r="I28" i="1"/>
  <c r="J27" i="1"/>
  <c r="P27" i="1" s="1"/>
  <c r="I27" i="1"/>
  <c r="J22" i="1"/>
  <c r="P22" i="1" s="1"/>
  <c r="I22" i="1"/>
  <c r="J17" i="1"/>
  <c r="P17" i="1" s="1"/>
  <c r="I17" i="1"/>
  <c r="J16" i="1"/>
  <c r="J12" i="1"/>
  <c r="M21" i="1" l="1"/>
  <c r="M19" i="1"/>
  <c r="N18" i="1"/>
  <c r="N19" i="1"/>
  <c r="N20" i="1"/>
  <c r="N21" i="1"/>
  <c r="K21" i="1" s="1"/>
  <c r="L21" i="1" s="1"/>
  <c r="M18" i="1"/>
  <c r="K18" i="1" s="1"/>
  <c r="L18" i="1" s="1"/>
  <c r="M20" i="1"/>
  <c r="O18" i="1"/>
  <c r="O19" i="1"/>
  <c r="O20" i="1"/>
  <c r="O21" i="1"/>
  <c r="N26" i="1"/>
  <c r="M26" i="1"/>
  <c r="O26" i="1"/>
  <c r="N23" i="1"/>
  <c r="N24" i="1"/>
  <c r="N25" i="1"/>
  <c r="M23" i="1"/>
  <c r="M24" i="1"/>
  <c r="M25" i="1"/>
  <c r="O23" i="1"/>
  <c r="O24" i="1"/>
  <c r="O25" i="1"/>
  <c r="M17" i="1"/>
  <c r="M22" i="1"/>
  <c r="M27" i="1"/>
  <c r="M28" i="1"/>
  <c r="N17" i="1"/>
  <c r="N22" i="1"/>
  <c r="N27" i="1"/>
  <c r="N28" i="1"/>
  <c r="O17" i="1"/>
  <c r="O22" i="1"/>
  <c r="O27" i="1"/>
  <c r="O28" i="1"/>
  <c r="J13" i="1"/>
  <c r="O13" i="1" s="1"/>
  <c r="J14" i="1"/>
  <c r="M14" i="1" s="1"/>
  <c r="J15" i="1"/>
  <c r="M15" i="1" s="1"/>
  <c r="M16" i="1"/>
  <c r="J29" i="1"/>
  <c r="M29" i="1" s="1"/>
  <c r="I13" i="1"/>
  <c r="I14" i="1"/>
  <c r="I15" i="1"/>
  <c r="I16" i="1"/>
  <c r="I29" i="1"/>
  <c r="I12" i="1"/>
  <c r="N12" i="1"/>
  <c r="I11" i="1"/>
  <c r="J11" i="1"/>
  <c r="M11" i="1" s="1"/>
  <c r="J10" i="1"/>
  <c r="O10" i="1" s="1"/>
  <c r="I10" i="1"/>
  <c r="K25" i="1" l="1"/>
  <c r="L25" i="1" s="1"/>
  <c r="K20" i="1"/>
  <c r="L20" i="1" s="1"/>
  <c r="K19" i="1"/>
  <c r="L19" i="1" s="1"/>
  <c r="K26" i="1"/>
  <c r="L26" i="1" s="1"/>
  <c r="K24" i="1"/>
  <c r="L24" i="1" s="1"/>
  <c r="K23" i="1"/>
  <c r="L23" i="1" s="1"/>
  <c r="K27" i="1"/>
  <c r="L27" i="1" s="1"/>
  <c r="K28" i="1"/>
  <c r="L28" i="1" s="1"/>
  <c r="K22" i="1"/>
  <c r="L22" i="1" s="1"/>
  <c r="K17" i="1"/>
  <c r="L17" i="1" s="1"/>
  <c r="N11" i="1"/>
  <c r="O11" i="1"/>
  <c r="M10" i="1"/>
  <c r="P11" i="1"/>
  <c r="P14" i="1"/>
  <c r="O14" i="1"/>
  <c r="P10" i="1"/>
  <c r="P16" i="1"/>
  <c r="N14" i="1"/>
  <c r="N10" i="1"/>
  <c r="N16" i="1"/>
  <c r="N13" i="1"/>
  <c r="O16" i="1"/>
  <c r="M13" i="1"/>
  <c r="P29" i="1"/>
  <c r="O29" i="1"/>
  <c r="N29" i="1"/>
  <c r="P15" i="1"/>
  <c r="O15" i="1"/>
  <c r="N15" i="1"/>
  <c r="P13" i="1"/>
  <c r="M12" i="1"/>
  <c r="P12" i="1"/>
  <c r="O12" i="1"/>
  <c r="K11" i="1" l="1"/>
  <c r="L11" i="1" s="1"/>
  <c r="K15" i="1"/>
  <c r="L15" i="1" s="1"/>
  <c r="K10" i="1"/>
  <c r="L10" i="1" s="1"/>
  <c r="K16" i="1"/>
  <c r="L16" i="1" s="1"/>
  <c r="K14" i="1"/>
  <c r="L14" i="1" s="1"/>
  <c r="K12" i="1"/>
  <c r="L12" i="1" s="1"/>
  <c r="K13" i="1"/>
  <c r="L13" i="1" s="1"/>
  <c r="K29" i="1"/>
  <c r="L29" i="1" s="1"/>
</calcChain>
</file>

<file path=xl/sharedStrings.xml><?xml version="1.0" encoding="utf-8"?>
<sst xmlns="http://schemas.openxmlformats.org/spreadsheetml/2006/main" count="50" uniqueCount="45">
  <si>
    <t>ID</t>
    <phoneticPr fontId="1"/>
  </si>
  <si>
    <t>体重(kg)</t>
    <rPh sb="0" eb="2">
      <t>タイジュウ</t>
    </rPh>
    <phoneticPr fontId="1"/>
  </si>
  <si>
    <t>身長(cm)</t>
    <rPh sb="0" eb="2">
      <t>シンチョウ</t>
    </rPh>
    <phoneticPr fontId="1"/>
  </si>
  <si>
    <t>随時尿のNa濃度(mmol/L)</t>
    <rPh sb="0" eb="3">
      <t>ズイゼィ</t>
    </rPh>
    <rPh sb="6" eb="8">
      <t>ノウド</t>
    </rPh>
    <phoneticPr fontId="1"/>
  </si>
  <si>
    <t>随時尿のCr濃度(mg/dL)</t>
    <rPh sb="0" eb="3">
      <t>ズイゼィ</t>
    </rPh>
    <rPh sb="6" eb="8">
      <t>ノウド</t>
    </rPh>
    <phoneticPr fontId="1"/>
  </si>
  <si>
    <t>入力</t>
    <rPh sb="0" eb="2">
      <t>ニュウリョク</t>
    </rPh>
    <phoneticPr fontId="1"/>
  </si>
  <si>
    <t>出力</t>
    <rPh sb="0" eb="2">
      <t>シュテゥ</t>
    </rPh>
    <phoneticPr fontId="1"/>
  </si>
  <si>
    <t>BMI</t>
    <phoneticPr fontId="1"/>
  </si>
  <si>
    <t>年齢</t>
    <rPh sb="0" eb="2">
      <t>ネンレイ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</si>
  <si>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</si>
  <si>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</si>
  <si>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定数</t>
    <rPh sb="0" eb="2">
      <t>テイスウ</t>
    </rPh>
    <phoneticPr fontId="1"/>
  </si>
  <si>
    <t>Na推定パラメータ（補正項）</t>
    <rPh sb="2" eb="4">
      <t>スイテイ</t>
    </rPh>
    <rPh sb="10" eb="13">
      <t>ホセイ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</si>
  <si>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</si>
  <si>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</si>
  <si>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</si>
  <si>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</si>
  <si>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Na推定パラメータ（条件分岐）</t>
    <rPh sb="2" eb="4">
      <t xml:space="preserve">スイテイ </t>
    </rPh>
    <rPh sb="10" eb="14">
      <t>ジョウケn</t>
    </rPh>
    <phoneticPr fontId="1"/>
  </si>
  <si>
    <t>alpha</t>
    <phoneticPr fontId="1"/>
  </si>
  <si>
    <t>Na_th</t>
    <phoneticPr fontId="1"/>
  </si>
  <si>
    <t>age_th</t>
    <phoneticPr fontId="1"/>
  </si>
  <si>
    <t>Nac_th</t>
    <phoneticPr fontId="1"/>
  </si>
  <si>
    <t>無次元化パラメータ</t>
    <rPh sb="0" eb="4">
      <t>ムジゲn</t>
    </rPh>
    <phoneticPr fontId="1"/>
  </si>
  <si>
    <t>随時尿のNa濃度</t>
    <rPh sb="0" eb="3">
      <t>ズイゼィ</t>
    </rPh>
    <rPh sb="6" eb="8">
      <t>ノウド</t>
    </rPh>
    <phoneticPr fontId="1"/>
  </si>
  <si>
    <t>推定式途中過程</t>
    <rPh sb="0" eb="5">
      <t>スイテイ</t>
    </rPh>
    <rPh sb="5" eb="7">
      <t xml:space="preserve">カテイ </t>
    </rPh>
    <phoneticPr fontId="1"/>
  </si>
  <si>
    <t>途中計算1</t>
    <rPh sb="0" eb="4">
      <t>トチュウ</t>
    </rPh>
    <phoneticPr fontId="1"/>
  </si>
  <si>
    <t>途中計算2</t>
    <rPh sb="0" eb="4">
      <t>トチュウ</t>
    </rPh>
    <phoneticPr fontId="1"/>
  </si>
  <si>
    <t>途中計算3</t>
    <rPh sb="0" eb="4">
      <t>トチュウ</t>
    </rPh>
    <phoneticPr fontId="1"/>
  </si>
  <si>
    <t>途中計算4</t>
    <rPh sb="0" eb="2">
      <t>トチュウ</t>
    </rPh>
    <rPh sb="2" eb="4">
      <t>チュウ</t>
    </rPh>
    <phoneticPr fontId="1"/>
  </si>
  <si>
    <t>Cr推定パラメータ(田中式）</t>
    <rPh sb="2" eb="4">
      <t>スイテイ</t>
    </rPh>
    <rPh sb="10" eb="13">
      <t>タナカ</t>
    </rPh>
    <phoneticPr fontId="1"/>
  </si>
  <si>
    <t>作成：株式会社ファーストスクリーニング</t>
    <rPh sb="0" eb="2">
      <t>サクセイ</t>
    </rPh>
    <rPh sb="3" eb="7">
      <t xml:space="preserve">カ </t>
    </rPh>
    <phoneticPr fontId="1"/>
  </si>
  <si>
    <t>参考：随時尿サンプルを用いた24時間尿ナトリウム排泄量低量域の推定精度向上に向けた検討,  一般演題（ポスター), 第47回日本高血圧学会総会</t>
    <rPh sb="0" eb="2">
      <t>サンコウ</t>
    </rPh>
    <phoneticPr fontId="1"/>
  </si>
  <si>
    <t>例</t>
    <rPh sb="0" eb="1">
      <t>レイ</t>
    </rPh>
    <phoneticPr fontId="1"/>
  </si>
  <si>
    <t>改訂履歴</t>
    <phoneticPr fontId="1"/>
  </si>
  <si>
    <t>緑色部分に記入ください</t>
    <rPh sb="0" eb="4">
      <t>ミドリ</t>
    </rPh>
    <rPh sb="5" eb="7">
      <t>キニュウ</t>
    </rPh>
    <phoneticPr fontId="1"/>
  </si>
  <si>
    <t>随時尿による食塩摂取量推定ツール v01</t>
    <rPh sb="0" eb="3">
      <t>ズイジ</t>
    </rPh>
    <rPh sb="6" eb="11">
      <t>ショク</t>
    </rPh>
    <rPh sb="11" eb="13">
      <t>スイテイ</t>
    </rPh>
    <phoneticPr fontId="1"/>
  </si>
  <si>
    <t>日付</t>
    <rPh sb="0" eb="2">
      <t>ヒヅケ</t>
    </rPh>
    <phoneticPr fontId="1"/>
  </si>
  <si>
    <t>版</t>
    <rPh sb="0" eb="1">
      <t xml:space="preserve">ハン </t>
    </rPh>
    <phoneticPr fontId="1"/>
  </si>
  <si>
    <t>v01-0</t>
    <phoneticPr fontId="1"/>
  </si>
  <si>
    <t>備考</t>
    <rPh sb="0" eb="2">
      <t>ビコウ</t>
    </rPh>
    <phoneticPr fontId="1"/>
  </si>
  <si>
    <t>年齢(才)</t>
    <rPh sb="0" eb="2">
      <t>ネンレイ</t>
    </rPh>
    <rPh sb="3" eb="4">
      <t xml:space="preserve">サイ </t>
    </rPh>
    <phoneticPr fontId="1"/>
  </si>
  <si>
    <t>推定Cr摂取量 (g/日)</t>
    <rPh sb="0" eb="2">
      <t>スイテイ</t>
    </rPh>
    <rPh sb="4" eb="7">
      <t>セッセィウ</t>
    </rPh>
    <rPh sb="11" eb="12">
      <t>ニティ</t>
    </rPh>
    <phoneticPr fontId="1"/>
  </si>
  <si>
    <t>推定Na摂取量 (g/日)</t>
    <rPh sb="0" eb="2">
      <t>スイテイ</t>
    </rPh>
    <rPh sb="4" eb="7">
      <t>セッセィウ</t>
    </rPh>
    <rPh sb="11" eb="12">
      <t>ニティ</t>
    </rPh>
    <phoneticPr fontId="1"/>
  </si>
  <si>
    <t>推定食塩摂取量 (g/日)</t>
    <rPh sb="0" eb="2">
      <t>スイテイ</t>
    </rPh>
    <rPh sb="2" eb="4">
      <t>ショクエn</t>
    </rPh>
    <rPh sb="4" eb="7">
      <t>セッセィウ</t>
    </rPh>
    <rPh sb="11" eb="12">
      <t>ニティ</t>
    </rPh>
    <phoneticPr fontId="1"/>
  </si>
  <si>
    <t>初版作成 (松本、浅井)</t>
    <rPh sb="0" eb="4">
      <t>ショハn</t>
    </rPh>
    <rPh sb="6" eb="8">
      <t>マツモト</t>
    </rPh>
    <rPh sb="9" eb="11">
      <t>アサ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</si>
</sst>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3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3" borderId="1" xfId="0" applyFill="1" applyBorder="1" applyProtection="1">
      <alignment vertical="center"/>
      <protection locked="0"/>
    </xf>
    <xf numFmtId="176" fontId="0" fillId="0" borderId="1" xfId="0" applyNumberFormat="1" applyBorder="1">
      <alignment vertical="center"/>
    </xf>
    <xf numFmtId="0" fontId="2" fillId="0" borderId="0" xfId="0" applyFont="1">
      <alignment vertical="center"/>
    </xf>
    <xf numFmtId="0" fontId="0" fillId="3" borderId="0" xfId="0" applyFill="1">
      <alignment vertical="center"/>
    </xf>
    <xf numFmtId="0" fontId="0" fillId="2" borderId="1" xfId="0" applyFill="1" applyBorder="1">
      <alignment vertical="center"/>
    </xf>
    <xf numFmtId="31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A3A4A-8360-854F-ABD9-72C994881F0B}">
  <dimension ref="B2:P32"/>
  <sheetViews>
    <sheetView tabSelected="1" zoomScale="92" workbookViewId="0">
      <selection activeCell="F34" sqref="F34"/>
    </sheetView>
  </sheetViews>
  <sheetFormatPr baseColWidth="10" defaultRowHeight="20"/>
  <cols>
    <col min="1" max="1" width="3.140625" customWidth="1"/>
    <col min="2" max="2" width="3.42578125" bestFit="1" customWidth="1"/>
    <col min="3" max="3" width="8.85546875" customWidth="1"/>
    <col min="4" max="4" width="15.28515625" customWidth="1"/>
    <col min="5" max="5" width="8.42578125" customWidth="1"/>
    <col min="7" max="7" width="22.85546875" bestFit="1" customWidth="1"/>
    <col min="8" max="8" width="21.42578125" customWidth="1"/>
    <col min="9" max="9" width="8.85546875" customWidth="1"/>
    <col min="10" max="10" width="18" bestFit="1" customWidth="1"/>
    <col min="11" max="11" width="19.28515625" customWidth="1"/>
    <col min="12" max="12" width="19.7109375" bestFit="1" customWidth="1"/>
    <col min="13" max="16" width="0" hidden="1" customWidth="1"/>
  </cols>
  <sheetData>
    <row r="2" spans="2:16">
      <c r="C2" s="4" t="s">
        <v>35</v>
      </c>
    </row>
    <row r="3" spans="2:16">
      <c r="C3" t="s">
        <v>30</v>
      </c>
    </row>
    <row r="4" spans="2:16">
      <c r="C4" t="s">
        <v>31</v>
      </c>
    </row>
    <row r="6" spans="2:16">
      <c r="C6" s="5"/>
      <c r="D6" t="s">
        <v>34</v>
      </c>
    </row>
    <row r="8" spans="2:16">
      <c r="C8" s="8" t="s">
        <v>5</v>
      </c>
      <c r="D8" s="8"/>
      <c r="E8" s="8"/>
      <c r="F8" s="8"/>
      <c r="G8" s="8"/>
      <c r="H8" s="8"/>
      <c r="I8" s="9" t="s">
        <v>6</v>
      </c>
      <c r="J8" s="9"/>
      <c r="K8" s="9"/>
      <c r="L8" s="9"/>
      <c r="M8" s="10" t="s">
        <v>24</v>
      </c>
      <c r="N8" s="11"/>
      <c r="O8" s="11"/>
      <c r="P8" s="12"/>
    </row>
    <row r="9" spans="2:16">
      <c r="C9" s="1" t="s">
        <v>0</v>
      </c>
      <c r="D9" s="1" t="s">
        <v>40</v>
      </c>
      <c r="E9" s="1" t="s">
        <v>1</v>
      </c>
      <c r="F9" s="1" t="s">
        <v>2</v>
      </c>
      <c r="G9" s="1" t="s">
        <v>3</v>
      </c>
      <c r="H9" s="1" t="s">
        <v>4</v>
      </c>
      <c r="I9" s="1" t="s">
        <v>7</v>
      </c>
      <c r="J9" s="1" t="s">
        <v>41</v>
      </c>
      <c r="K9" s="1" t="s">
        <v>42</v>
      </c>
      <c r="L9" s="6" t="s">
        <v>43</v>
      </c>
      <c r="M9" s="1" t="s">
        <v>25</v>
      </c>
      <c r="N9" s="1" t="s">
        <v>26</v>
      </c>
      <c r="O9" s="1" t="s">
        <v>27</v>
      </c>
      <c r="P9" s="1" t="s">
        <v>28</v>
      </c>
    </row>
    <row r="10" spans="2:16">
      <c r="B10" t="s">
        <v>32</v>
      </c>
      <c r="C10" s="2">
        <v>1</v>
      </c>
      <c r="D10" s="2">
        <v>75</v>
      </c>
      <c r="E10" s="2">
        <v>60</v>
      </c>
      <c r="F10" s="2">
        <v>164</v>
      </c>
      <c r="G10" s="2">
        <v>155</v>
      </c>
      <c r="H10" s="2">
        <v>58</v>
      </c>
      <c r="I10" s="3">
        <f t="shared" ref="I10:I29" si="0">E10/(F10/100)^2</f>
        <v>22.308149910767405</v>
      </c>
      <c r="J10" s="3">
        <f>(設定パラメータ!$A$3*D10+設定パラメータ!$C$3*E10+設定パラメータ!$B$3*F10+設定パラメータ!$D$3)*0.001</f>
        <v>1.1429100000000003</v>
      </c>
      <c r="K10" s="3">
        <f>(M10+N10+O10+P10)*IF( (M10+N10+O10+P10)&gt;= 0, 1, 0)</f>
        <v>4.9870401613981734</v>
      </c>
      <c r="L10" s="3">
        <f>K10*(58.44/22.99)</f>
        <v>12.67693027542885</v>
      </c>
      <c r="M10" s="3">
        <f>(1-1/(1+EXP(-設定パラメータ!$A$14*(22.99*(G10/(H10*10))*J10-設定パラメータ!$B$14))))*(1-1/(1+EXP(-設定パラメータ!$A$14*(D10/設定パラメータ!$A$18-設定パラメータ!$C$14))))*(設定パラメータ!$B$7*22.99*(G10/(H10*10))*J10+設定パラメータ!$C$7*入力情報!G10/設定パラメータ!$D$18+設定パラメータ!$D$7*(入力情報!E10/設定パラメータ!$C$18)/(入力情報!F10/設定パラメータ!$B$18*入力情報!F10/設定パラメータ!$B$18)+設定パラメータ!$E$7*入力情報!D10/設定パラメータ!$A$18)</f>
        <v>0.29164229467959957</v>
      </c>
      <c r="N10" s="3">
        <f>(1-1/(1+EXP(-設定パラメータ!$A$14*(22.99*(G10/(H10*10))*J10-設定パラメータ!$B$14))))*(1/(1+EXP(-設定パラメータ!$A$14*(D10/設定パラメータ!$A$18-設定パラメータ!$C$14))))*(設定パラメータ!$B$8*22.99*(G10/(H10*10))*J10+設定パラメータ!$C$8*入力情報!G10/設定パラメータ!$D$18+設定パラメータ!$D$8*(入力情報!E10/設定パラメータ!$C$18)/(入力情報!F10/設定パラメータ!$B$18*入力情報!F10/設定パラメータ!$B$18)+設定パラメータ!$E$8*入力情報!D10/設定パラメータ!$A$18)</f>
        <v>-0.31291373235352538</v>
      </c>
      <c r="O10" s="3">
        <f>(1/(1+EXP(-設定パラメータ!$A$14*(22.99*(G10/(H10*10))*J10-設定パラメータ!$B$14))))*(1-1/(1+EXP(-設定パラメータ!$A$14*(G10/設定パラメータ!$D$18-設定パラメータ!$D$14))))*(設定パラメータ!$B$9*22.99*(G10/(H10*10))*J10+設定パラメータ!$C$9*入力情報!G10/設定パラメータ!$D$18+設定パラメータ!$D$9*(入力情報!E10/設定パラメータ!$C$18)/(入力情報!F10/設定パラメータ!$B$18*入力情報!F10/設定パラメータ!$B$18)+設定パラメータ!$E$9*入力情報!D10/設定パラメータ!$A$18)</f>
        <v>10.334354726172336</v>
      </c>
      <c r="P10" s="3">
        <f>(1/(1+EXP(-設定パラメータ!$A$14*(22.99*(G10/(H10*10))*J10-設定パラメータ!$B$14))))*(1/(1+EXP(-設定パラメータ!$A$14*(G10/設定パラメータ!$D$18-設定パラメータ!$D$14))))*(設定パラメータ!$B$10*22.99*(G10/(H10*10))*J10+設定パラメータ!$C$10*入力情報!G10/設定パラメータ!$D$18+設定パラメータ!$D$10*(入力情報!E10/設定パラメータ!$C$18)/(入力情報!F10/設定パラメータ!$B$18*入力情報!F10/設定パラメータ!$B$18)+設定パラメータ!$E$10*入力情報!D10/設定パラメータ!$A$18)</f>
        <v>-5.3260431271002364</v>
      </c>
    </row>
    <row r="11" spans="2:16">
      <c r="B11" t="s">
        <v>32</v>
      </c>
      <c r="C11" s="2">
        <v>2</v>
      </c>
      <c r="D11" s="2">
        <v>65</v>
      </c>
      <c r="E11" s="2">
        <v>68</v>
      </c>
      <c r="F11" s="2">
        <v>174</v>
      </c>
      <c r="G11" s="2">
        <v>100</v>
      </c>
      <c r="H11" s="2">
        <v>235.8</v>
      </c>
      <c r="I11" s="3">
        <f t="shared" si="0"/>
        <v>22.460034350640772</v>
      </c>
      <c r="J11" s="3">
        <f>(設定パラメータ!$A$3*D11+設定パラメータ!$C$3*E11+設定パラメータ!$B$3*F11+設定パラメータ!$D$3)*0.001</f>
        <v>1.4438300000000004</v>
      </c>
      <c r="K11" s="3">
        <f t="shared" ref="K11:K29" si="1">(M11+N11+O11+P11)*IF( (M11+N11+O11+P11)&gt;= 0, 1, 0)</f>
        <v>2.1914995111987494</v>
      </c>
      <c r="L11" s="3">
        <f>K11*(58.44/22.99)</f>
        <v>5.5707364695282697</v>
      </c>
      <c r="M11" s="3">
        <f>(1-1/(1+EXP(-設定パラメータ!$A$14*(22.99*(G11/(H11*10))*J11-設定パラメータ!$B$14))))*(1-1/(1+EXP(-設定パラメータ!$A$14*(D11/設定パラメータ!$A$18-設定パラメータ!$C$14))))*(設定パラメータ!$B$7*22.99*(G11/(H11*10))*J11+設定パラメータ!$C$7*入力情報!G11/設定パラメータ!$D$18+設定パラメータ!$D$7*(入力情報!E11/設定パラメータ!$C$18)/(入力情報!F11/設定パラメータ!$B$18*入力情報!F11/設定パラメータ!$B$18)+設定パラメータ!$E$7*入力情報!D11/設定パラメータ!$A$18)</f>
        <v>9.40542576402615</v>
      </c>
      <c r="N11" s="3">
        <f>(1-1/(1+EXP(-設定パラメータ!$A$14*(22.99*(G11/(H11*10))*J11-設定パラメータ!$B$14))))*(1/(1+EXP(-設定パラメータ!$A$14*(D11/設定パラメータ!$A$18-設定パラメータ!$C$14))))*(設定パラメータ!$B$8*22.99*(G11/(H11*10))*J11+設定パラメータ!$C$8*入力情報!G11/設定パラメータ!$D$18+設定パラメータ!$D$8*(入力情報!E11/設定パラメータ!$C$18)/(入力情報!F11/設定パラメータ!$B$18*入力情報!F11/設定パラメータ!$B$18)+設定パラメータ!$E$8*入力情報!D11/設定パラメータ!$A$18)</f>
        <v>-8.6810680273131045</v>
      </c>
      <c r="O11" s="3">
        <f>(1/(1+EXP(-設定パラメータ!$A$14*(22.99*(G11/(H11*10))*J11-設定パラメータ!$B$14))))*(1-1/(1+EXP(-設定パラメータ!$A$14*(G11/設定パラメータ!$D$18-設定パラメータ!$D$14))))*(設定パラメータ!$B$9*22.99*(G11/(H11*10))*J11+設定パラメータ!$C$9*入力情報!G11/設定パラメータ!$D$18+設定パラメータ!$D$9*(入力情報!E11/設定パラメータ!$C$18)/(入力情報!F11/設定パラメータ!$B$18*入力情報!F11/設定パラメータ!$B$18)+設定パラメータ!$E$9*入力情報!D11/設定パラメータ!$A$18)</f>
        <v>3.5284001804746778</v>
      </c>
      <c r="P11" s="3">
        <f>(1/(1+EXP(-設定パラメータ!$A$14*(22.99*(G11/(H11*10))*J11-設定パラメータ!$B$14))))*(1/(1+EXP(-設定パラメータ!$A$14*(G11/設定パラメータ!$D$18-設定パラメータ!$D$14))))*(設定パラメータ!$B$10*22.99*(G11/(H11*10))*J11+設定パラメータ!$C$10*入力情報!G11/設定パラメータ!$D$18+設定パラメータ!$D$10*(入力情報!E11/設定パラメータ!$C$18)/(入力情報!F11/設定パラメータ!$B$18*入力情報!F11/設定パラメータ!$B$18)+設定パラメータ!$E$10*入力情報!D11/設定パラメータ!$A$18)</f>
        <v>-2.0612584059889745</v>
      </c>
    </row>
    <row r="12" spans="2:16">
      <c r="B12" t="s">
        <v>32</v>
      </c>
      <c r="C12" s="2">
        <v>3</v>
      </c>
      <c r="D12" s="2">
        <v>61</v>
      </c>
      <c r="E12" s="2">
        <v>43</v>
      </c>
      <c r="F12" s="2">
        <v>151</v>
      </c>
      <c r="G12" s="2">
        <v>58</v>
      </c>
      <c r="H12" s="2">
        <v>72.099999999999994</v>
      </c>
      <c r="I12" s="3">
        <f t="shared" si="0"/>
        <v>18.858821981492039</v>
      </c>
      <c r="J12" s="3">
        <f>(設定パラメータ!$A$3*D12+設定パラメータ!$C$3*E12+設定パラメータ!$B$3*F12+設定パラメータ!$D$3)*0.001</f>
        <v>0.70852000000000004</v>
      </c>
      <c r="K12" s="3">
        <f t="shared" si="1"/>
        <v>2.2318564454084702</v>
      </c>
      <c r="L12" s="3">
        <f>K12*(58.44/22.99)</f>
        <v>5.6733227781501085</v>
      </c>
      <c r="M12" s="3">
        <f>(1-1/(1+EXP(-設定パラメータ!$A$14*(22.99*(G12/(H12*10))*J12-設定パラメータ!$B$14))))*(1-1/(1+EXP(-設定パラメータ!$A$14*(D12/設定パラメータ!$A$18-設定パラメータ!$C$14))))*(設定パラメータ!$B$7*22.99*(G12/(H12*10))*J12+設定パラメータ!$C$7*入力情報!G12/設定パラメータ!$D$18+設定パラメータ!$D$7*(入力情報!E12/設定パラメータ!$C$18)/(入力情報!F12/設定パラメータ!$B$18*入力情報!F12/設定パラメータ!$B$18)+設定パラメータ!$E$7*入力情報!D12/設定パラメータ!$A$18)</f>
        <v>8.7570168171388882</v>
      </c>
      <c r="N12" s="3">
        <f>(1-1/(1+EXP(-設定パラメータ!$A$14*(22.99*(G12/(H12*10))*J12-設定パラメータ!$B$14))))*(1/(1+EXP(-設定パラメータ!$A$14*(D12/設定パラメータ!$A$18-設定パラメータ!$C$14))))*(設定パラメータ!$B$8*22.99*(G12/(H12*10))*J12+設定パラメータ!$C$8*入力情報!G12/設定パラメータ!$D$18+設定パラメータ!$D$8*(入力情報!E12/設定パラメータ!$C$18)/(入力情報!F12/設定パラメータ!$B$18*入力情報!F12/設定パラメータ!$B$18)+設定パラメータ!$E$8*入力情報!D12/設定パラメータ!$A$18)</f>
        <v>-7.530107952806814</v>
      </c>
      <c r="O12" s="3">
        <f>(1/(1+EXP(-設定パラメータ!$A$14*(22.99*(G12/(H12*10))*J12-設定パラメータ!$B$14))))*(1-1/(1+EXP(-設定パラメータ!$A$14*(G12/設定パラメータ!$D$18-設定パラメータ!$D$14))))*(設定パラメータ!$B$9*22.99*(G12/(H12*10))*J12+設定パラメータ!$C$9*入力情報!G12/設定パラメータ!$D$18+設定パラメータ!$D$9*(入力情報!E12/設定パラメータ!$C$18)/(入力情報!F12/設定パラメータ!$B$18*入力情報!F12/設定パラメータ!$B$18)+設定パラメータ!$E$9*入力情報!D12/設定パラメータ!$A$18)</f>
        <v>1.9106656048172002</v>
      </c>
      <c r="P12" s="3">
        <f>(1/(1+EXP(-設定パラメータ!$A$14*(22.99*(G12/(H12*10))*J12-設定パラメータ!$B$14))))*(1/(1+EXP(-設定パラメータ!$A$14*(G12/設定パラメータ!$D$18-設定パラメータ!$D$14))))*(設定パラメータ!$B$10*22.99*(G12/(H12*10))*J12+設定パラメータ!$C$10*入力情報!G12/設定パラメータ!$D$18+設定パラメータ!$D$10*(入力情報!E12/設定パラメータ!$C$18)/(入力情報!F12/設定パラメータ!$B$18*入力情報!F12/設定パラメータ!$B$18)+設定パラメータ!$E$10*入力情報!D12/設定パラメータ!$A$18)</f>
        <v>-0.90571802374080423</v>
      </c>
    </row>
    <row r="13" spans="2:16">
      <c r="C13" s="2"/>
      <c r="D13" s="2"/>
      <c r="E13" s="2"/>
      <c r="F13" s="2"/>
      <c r="G13" s="2"/>
      <c r="H13" s="2"/>
      <c r="I13" s="3" t="e">
        <f t="shared" si="0"/>
        <v>#DIV/0!</v>
      </c>
      <c r="J13" s="3">
        <f>(設定パラメータ!$A$3*D13+設定パラメータ!$C$3*E13+設定パラメータ!$B$3*F13+設定パラメータ!$D$3)*0.001</f>
        <v>-2.2444500000000001</v>
      </c>
      <c r="K13" s="3" t="e">
        <f t="shared" si="1"/>
        <v>#DIV/0!</v>
      </c>
      <c r="L13" s="3" t="e">
        <f t="shared" ref="L13:L29" si="2">K13*(58.44/22.99)</f>
        <v>#DIV/0!</v>
      </c>
      <c r="M13" s="3" t="e">
        <f>(1-1/(1+EXP(-設定パラメータ!$A$14*(22.99*(G13/(H13*10))*J13-設定パラメータ!$B$14))))*(1-1/(1+EXP(-設定パラメータ!$A$14*(D13/設定パラメータ!$A$18-設定パラメータ!$C$14))))*(設定パラメータ!$B$7*22.99*(G13/(H13*10))*J13+設定パラメータ!$C$7*入力情報!G13/設定パラメータ!$D$18+設定パラメータ!$D$7*(入力情報!E13/設定パラメータ!$C$18)/(入力情報!F13/設定パラメータ!$B$18*入力情報!F13/設定パラメータ!$B$18)+設定パラメータ!$E$7*入力情報!D13/設定パラメータ!$A$18)</f>
        <v>#DIV/0!</v>
      </c>
      <c r="N13" s="3" t="e">
        <f>(1-1/(1+EXP(-設定パラメータ!$A$14*(22.99*(G13/(H13*10))*J13-設定パラメータ!$B$14))))*(1/(1+EXP(-設定パラメータ!$A$14*(D13/設定パラメータ!$A$18-設定パラメータ!$C$14))))*(設定パラメータ!$B$8*22.99*(G13/(H13*10))*J13+設定パラメータ!$C$8*入力情報!G13/設定パラメータ!$D$18+設定パラメータ!$D$8*(入力情報!E13/設定パラメータ!$C$18)/(入力情報!F13/設定パラメータ!$B$18*入力情報!F13/設定パラメータ!$B$18)+設定パラメータ!$E$8*入力情報!D13/設定パラメータ!$A$18)</f>
        <v>#DIV/0!</v>
      </c>
      <c r="O13" s="3" t="e">
        <f>(1/(1+EXP(-設定パラメータ!$A$14*(22.99*(G13/(H13*10))*J13-設定パラメータ!$B$14))))*(1-1/(1+EXP(-設定パラメータ!$A$14*(G13/設定パラメータ!$D$18-設定パラメータ!$D$14))))*(設定パラメータ!$B$9*22.99*(G13/(H13*10))*J13+設定パラメータ!$C$9*入力情報!G13/設定パラメータ!$D$18+設定パラメータ!$D$9*(入力情報!E13/設定パラメータ!$C$18)/(入力情報!F13/設定パラメータ!$B$18*入力情報!F13/設定パラメータ!$B$18)+設定パラメータ!$E$9*入力情報!D13/設定パラメータ!$A$18)</f>
        <v>#DIV/0!</v>
      </c>
      <c r="P13" s="3" t="e">
        <f>(1/(1+EXP(-設定パラメータ!$A$14*(22.99*(G13/(H13*10))*J13-設定パラメータ!$B$14))))*(1/(1+EXP(-設定パラメータ!$A$14*(G13/設定パラメータ!$D$18-設定パラメータ!$D$14))))*(設定パラメータ!$B$10*22.99*(G13/(H13*10))*J13+設定パラメータ!$C$10*入力情報!G13/設定パラメータ!$D$18+設定パラメータ!$D$10*(入力情報!E13/設定パラメータ!$C$18)/(入力情報!F13/設定パラメータ!$B$18*入力情報!F13/設定パラメータ!$B$18)+設定パラメータ!$E$10*入力情報!D13/設定パラメータ!$A$18)</f>
        <v>#DIV/0!</v>
      </c>
    </row>
    <row r="14" spans="2:16">
      <c r="C14" s="2"/>
      <c r="D14" s="2"/>
      <c r="E14" s="2"/>
      <c r="F14" s="2"/>
      <c r="G14" s="2"/>
      <c r="H14" s="2"/>
      <c r="I14" s="3" t="e">
        <f t="shared" si="0"/>
        <v>#DIV/0!</v>
      </c>
      <c r="J14" s="3">
        <f>(設定パラメータ!$A$3*D14+設定パラメータ!$C$3*E14+設定パラメータ!$B$3*F14+設定パラメータ!$D$3)*0.001</f>
        <v>-2.2444500000000001</v>
      </c>
      <c r="K14" s="3" t="e">
        <f t="shared" si="1"/>
        <v>#DIV/0!</v>
      </c>
      <c r="L14" s="3" t="e">
        <f t="shared" si="2"/>
        <v>#DIV/0!</v>
      </c>
      <c r="M14" s="3" t="e">
        <f>(1-1/(1+EXP(-設定パラメータ!$A$14*(22.99*(G14/(H14*10))*J14-設定パラメータ!$B$14))))*(1-1/(1+EXP(-設定パラメータ!$A$14*(D14/設定パラメータ!$A$18-設定パラメータ!$C$14))))*(設定パラメータ!$B$7*22.99*(G14/(H14*10))*J14+設定パラメータ!$C$7*入力情報!G14/設定パラメータ!$D$18+設定パラメータ!$D$7*(入力情報!E14/設定パラメータ!$C$18)/(入力情報!F14/設定パラメータ!$B$18*入力情報!F14/設定パラメータ!$B$18)+設定パラメータ!$E$7*入力情報!D14/設定パラメータ!$A$18)</f>
        <v>#DIV/0!</v>
      </c>
      <c r="N14" s="3" t="e">
        <f>(1-1/(1+EXP(-設定パラメータ!$A$14*(22.99*(G14/(H14*10))*J14-設定パラメータ!$B$14))))*(1/(1+EXP(-設定パラメータ!$A$14*(D14/設定パラメータ!$A$18-設定パラメータ!$C$14))))*(設定パラメータ!$B$8*22.99*(G14/(H14*10))*J14+設定パラメータ!$C$8*入力情報!G14/設定パラメータ!$D$18+設定パラメータ!$D$8*(入力情報!E14/設定パラメータ!$C$18)/(入力情報!F14/設定パラメータ!$B$18*入力情報!F14/設定パラメータ!$B$18)+設定パラメータ!$E$8*入力情報!D14/設定パラメータ!$A$18)</f>
        <v>#DIV/0!</v>
      </c>
      <c r="O14" s="3" t="e">
        <f>(1/(1+EXP(-設定パラメータ!$A$14*(22.99*(G14/(H14*10))*J14-設定パラメータ!$B$14))))*(1-1/(1+EXP(-設定パラメータ!$A$14*(G14/設定パラメータ!$D$18-設定パラメータ!$D$14))))*(設定パラメータ!$B$9*22.99*(G14/(H14*10))*J14+設定パラメータ!$C$9*入力情報!G14/設定パラメータ!$D$18+設定パラメータ!$D$9*(入力情報!E14/設定パラメータ!$C$18)/(入力情報!F14/設定パラメータ!$B$18*入力情報!F14/設定パラメータ!$B$18)+設定パラメータ!$E$9*入力情報!D14/設定パラメータ!$A$18)</f>
        <v>#DIV/0!</v>
      </c>
      <c r="P14" s="3" t="e">
        <f>(1/(1+EXP(-設定パラメータ!$A$14*(22.99*(G14/(H14*10))*J14-設定パラメータ!$B$14))))*(1/(1+EXP(-設定パラメータ!$A$14*(G14/設定パラメータ!$D$18-設定パラメータ!$D$14))))*(設定パラメータ!$B$10*22.99*(G14/(H14*10))*J14+設定パラメータ!$C$10*入力情報!G14/設定パラメータ!$D$18+設定パラメータ!$D$10*(入力情報!E14/設定パラメータ!$C$18)/(入力情報!F14/設定パラメータ!$B$18*入力情報!F14/設定パラメータ!$B$18)+設定パラメータ!$E$10*入力情報!D14/設定パラメータ!$A$18)</f>
        <v>#DIV/0!</v>
      </c>
    </row>
    <row r="15" spans="2:16">
      <c r="C15" s="2"/>
      <c r="D15" s="2"/>
      <c r="E15" s="2"/>
      <c r="F15" s="2"/>
      <c r="G15" s="2"/>
      <c r="H15" s="2"/>
      <c r="I15" s="3" t="e">
        <f t="shared" si="0"/>
        <v>#DIV/0!</v>
      </c>
      <c r="J15" s="3">
        <f>(設定パラメータ!$A$3*D15+設定パラメータ!$C$3*E15+設定パラメータ!$B$3*F15+設定パラメータ!$D$3)*0.001</f>
        <v>-2.2444500000000001</v>
      </c>
      <c r="K15" s="3" t="e">
        <f t="shared" si="1"/>
        <v>#DIV/0!</v>
      </c>
      <c r="L15" s="3" t="e">
        <f t="shared" si="2"/>
        <v>#DIV/0!</v>
      </c>
      <c r="M15" s="3" t="e">
        <f>(1-1/(1+EXP(-設定パラメータ!$A$14*(22.99*(G15/(H15*10))*J15-設定パラメータ!$B$14))))*(1-1/(1+EXP(-設定パラメータ!$A$14*(D15/設定パラメータ!$A$18-設定パラメータ!$C$14))))*(設定パラメータ!$B$7*22.99*(G15/(H15*10))*J15+設定パラメータ!$C$7*入力情報!G15/設定パラメータ!$D$18+設定パラメータ!$D$7*(入力情報!E15/設定パラメータ!$C$18)/(入力情報!F15/設定パラメータ!$B$18*入力情報!F15/設定パラメータ!$B$18)+設定パラメータ!$E$7*入力情報!D15/設定パラメータ!$A$18)</f>
        <v>#DIV/0!</v>
      </c>
      <c r="N15" s="3" t="e">
        <f>(1-1/(1+EXP(-設定パラメータ!$A$14*(22.99*(G15/(H15*10))*J15-設定パラメータ!$B$14))))*(1/(1+EXP(-設定パラメータ!$A$14*(D15/設定パラメータ!$A$18-設定パラメータ!$C$14))))*(設定パラメータ!$B$8*22.99*(G15/(H15*10))*J15+設定パラメータ!$C$8*入力情報!G15/設定パラメータ!$D$18+設定パラメータ!$D$8*(入力情報!E15/設定パラメータ!$C$18)/(入力情報!F15/設定パラメータ!$B$18*入力情報!F15/設定パラメータ!$B$18)+設定パラメータ!$E$8*入力情報!D15/設定パラメータ!$A$18)</f>
        <v>#DIV/0!</v>
      </c>
      <c r="O15" s="3" t="e">
        <f>(1/(1+EXP(-設定パラメータ!$A$14*(22.99*(G15/(H15*10))*J15-設定パラメータ!$B$14))))*(1-1/(1+EXP(-設定パラメータ!$A$14*(G15/設定パラメータ!$D$18-設定パラメータ!$D$14))))*(設定パラメータ!$B$9*22.99*(G15/(H15*10))*J15+設定パラメータ!$C$9*入力情報!G15/設定パラメータ!$D$18+設定パラメータ!$D$9*(入力情報!E15/設定パラメータ!$C$18)/(入力情報!F15/設定パラメータ!$B$18*入力情報!F15/設定パラメータ!$B$18)+設定パラメータ!$E$9*入力情報!D15/設定パラメータ!$A$18)</f>
        <v>#DIV/0!</v>
      </c>
      <c r="P15" s="3" t="e">
        <f>(1/(1+EXP(-設定パラメータ!$A$14*(22.99*(G15/(H15*10))*J15-設定パラメータ!$B$14))))*(1/(1+EXP(-設定パラメータ!$A$14*(G15/設定パラメータ!$D$18-設定パラメータ!$D$14))))*(設定パラメータ!$B$10*22.99*(G15/(H15*10))*J15+設定パラメータ!$C$10*入力情報!G15/設定パラメータ!$D$18+設定パラメータ!$D$10*(入力情報!E15/設定パラメータ!$C$18)/(入力情報!F15/設定パラメータ!$B$18*入力情報!F15/設定パラメータ!$B$18)+設定パラメータ!$E$10*入力情報!D15/設定パラメータ!$A$18)</f>
        <v>#DIV/0!</v>
      </c>
    </row>
    <row r="16" spans="2:16">
      <c r="C16" s="2"/>
      <c r="D16" s="2"/>
      <c r="E16" s="2"/>
      <c r="F16" s="2"/>
      <c r="G16" s="2"/>
      <c r="H16" s="2"/>
      <c r="I16" s="3" t="e">
        <f t="shared" si="0"/>
        <v>#DIV/0!</v>
      </c>
      <c r="J16" s="3">
        <f>(設定パラメータ!$A$3*D16+設定パラメータ!$C$3*E16+設定パラメータ!$B$3*F16+設定パラメータ!$D$3)*0.001</f>
        <v>-2.2444500000000001</v>
      </c>
      <c r="K16" s="3" t="e">
        <f t="shared" si="1"/>
        <v>#DIV/0!</v>
      </c>
      <c r="L16" s="3" t="e">
        <f t="shared" si="2"/>
        <v>#DIV/0!</v>
      </c>
      <c r="M16" s="3" t="e">
        <f>(1-1/(1+EXP(-設定パラメータ!$A$14*(22.99*(G16/(H16*10))*J16-設定パラメータ!$B$14))))*(1-1/(1+EXP(-設定パラメータ!$A$14*(D16/設定パラメータ!$A$18-設定パラメータ!$C$14))))*(設定パラメータ!$B$7*22.99*(G16/(H16*10))*J16+設定パラメータ!$C$7*入力情報!G16/設定パラメータ!$D$18+設定パラメータ!$D$7*(入力情報!E16/設定パラメータ!$C$18)/(入力情報!F16/設定パラメータ!$B$18*入力情報!F16/設定パラメータ!$B$18)+設定パラメータ!$E$7*入力情報!D16/設定パラメータ!$A$18)</f>
        <v>#DIV/0!</v>
      </c>
      <c r="N16" s="3" t="e">
        <f>(1-1/(1+EXP(-設定パラメータ!$A$14*(22.99*(G16/(H16*10))*J16-設定パラメータ!$B$14))))*(1/(1+EXP(-設定パラメータ!$A$14*(D16/設定パラメータ!$A$18-設定パラメータ!$C$14))))*(設定パラメータ!$B$8*22.99*(G16/(H16*10))*J16+設定パラメータ!$C$8*入力情報!G16/設定パラメータ!$D$18+設定パラメータ!$D$8*(入力情報!E16/設定パラメータ!$C$18)/(入力情報!F16/設定パラメータ!$B$18*入力情報!F16/設定パラメータ!$B$18)+設定パラメータ!$E$8*入力情報!D16/設定パラメータ!$A$18)</f>
        <v>#DIV/0!</v>
      </c>
      <c r="O16" s="3" t="e">
        <f>(1/(1+EXP(-設定パラメータ!$A$14*(22.99*(G16/(H16*10))*J16-設定パラメータ!$B$14))))*(1-1/(1+EXP(-設定パラメータ!$A$14*(G16/設定パラメータ!$D$18-設定パラメータ!$D$14))))*(設定パラメータ!$B$9*22.99*(G16/(H16*10))*J16+設定パラメータ!$C$9*入力情報!G16/設定パラメータ!$D$18+設定パラメータ!$D$9*(入力情報!E16/設定パラメータ!$C$18)/(入力情報!F16/設定パラメータ!$B$18*入力情報!F16/設定パラメータ!$B$18)+設定パラメータ!$E$9*入力情報!D16/設定パラメータ!$A$18)</f>
        <v>#DIV/0!</v>
      </c>
      <c r="P16" s="3" t="e">
        <f>(1/(1+EXP(-設定パラメータ!$A$14*(22.99*(G16/(H16*10))*J16-設定パラメータ!$B$14))))*(1/(1+EXP(-設定パラメータ!$A$14*(G16/設定パラメータ!$D$18-設定パラメータ!$D$14))))*(設定パラメータ!$B$10*22.99*(G16/(H16*10))*J16+設定パラメータ!$C$10*入力情報!G16/設定パラメータ!$D$18+設定パラメータ!$D$10*(入力情報!E16/設定パラメータ!$C$18)/(入力情報!F16/設定パラメータ!$B$18*入力情報!F16/設定パラメータ!$B$18)+設定パラメータ!$E$10*入力情報!D16/設定パラメータ!$A$18)</f>
        <v>#DIV/0!</v>
      </c>
    </row>
    <row r="17" spans="3:16">
      <c r="C17" s="2"/>
      <c r="D17" s="2"/>
      <c r="E17" s="2"/>
      <c r="F17" s="2"/>
      <c r="G17" s="2"/>
      <c r="H17" s="2"/>
      <c r="I17" s="3" t="e">
        <f t="shared" si="0"/>
        <v>#DIV/0!</v>
      </c>
      <c r="J17" s="3">
        <f>(設定パラメータ!$A$3*D17+設定パラメータ!$C$3*E17+設定パラメータ!$B$3*F17+設定パラメータ!$D$3)*0.001</f>
        <v>-2.2444500000000001</v>
      </c>
      <c r="K17" s="3" t="e">
        <f t="shared" ref="K17:K28" si="3">(M17+N17+O17+P17)*IF( (M17+N17+O17+P17)&gt;= 0, 1, 0)</f>
        <v>#DIV/0!</v>
      </c>
      <c r="L17" s="3" t="e">
        <f t="shared" ref="L17:L28" si="4">K17*(58.44/22.99)</f>
        <v>#DIV/0!</v>
      </c>
      <c r="M17" s="3" t="e">
        <f>(1-1/(1+EXP(-設定パラメータ!$A$14*(22.99*(G17/(H17*10))*J17-設定パラメータ!$B$14))))*(1-1/(1+EXP(-設定パラメータ!$A$14*(D17/設定パラメータ!$A$18-設定パラメータ!$C$14))))*(設定パラメータ!$B$7*22.99*(G17/(H17*10))*J17+設定パラメータ!$C$7*入力情報!G17/設定パラメータ!$D$18+設定パラメータ!$D$7*(入力情報!E17/設定パラメータ!$C$18)/(入力情報!F17/設定パラメータ!$B$18*入力情報!F17/設定パラメータ!$B$18)+設定パラメータ!$E$7*入力情報!D17/設定パラメータ!$A$18)</f>
        <v>#DIV/0!</v>
      </c>
      <c r="N17" s="3" t="e">
        <f>(1-1/(1+EXP(-設定パラメータ!$A$14*(22.99*(G17/(H17*10))*J17-設定パラメータ!$B$14))))*(1/(1+EXP(-設定パラメータ!$A$14*(D17/設定パラメータ!$A$18-設定パラメータ!$C$14))))*(設定パラメータ!$B$8*22.99*(G17/(H17*10))*J17+設定パラメータ!$C$8*入力情報!G17/設定パラメータ!$D$18+設定パラメータ!$D$8*(入力情報!E17/設定パラメータ!$C$18)/(入力情報!F17/設定パラメータ!$B$18*入力情報!F17/設定パラメータ!$B$18)+設定パラメータ!$E$8*入力情報!D17/設定パラメータ!$A$18)</f>
        <v>#DIV/0!</v>
      </c>
      <c r="O17" s="3" t="e">
        <f>(1/(1+EXP(-設定パラメータ!$A$14*(22.99*(G17/(H17*10))*J17-設定パラメータ!$B$14))))*(1-1/(1+EXP(-設定パラメータ!$A$14*(G17/設定パラメータ!$D$18-設定パラメータ!$D$14))))*(設定パラメータ!$B$9*22.99*(G17/(H17*10))*J17+設定パラメータ!$C$9*入力情報!G17/設定パラメータ!$D$18+設定パラメータ!$D$9*(入力情報!E17/設定パラメータ!$C$18)/(入力情報!F17/設定パラメータ!$B$18*入力情報!F17/設定パラメータ!$B$18)+設定パラメータ!$E$9*入力情報!D17/設定パラメータ!$A$18)</f>
        <v>#DIV/0!</v>
      </c>
      <c r="P17" s="3" t="e">
        <f>(1/(1+EXP(-設定パラメータ!$A$14*(22.99*(G17/(H17*10))*J17-設定パラメータ!$B$14))))*(1/(1+EXP(-設定パラメータ!$A$14*(G17/設定パラメータ!$D$18-設定パラメータ!$D$14))))*(設定パラメータ!$B$10*22.99*(G17/(H17*10))*J17+設定パラメータ!$C$10*入力情報!G17/設定パラメータ!$D$18+設定パラメータ!$D$10*(入力情報!E17/設定パラメータ!$C$18)/(入力情報!F17/設定パラメータ!$B$18*入力情報!F17/設定パラメータ!$B$18)+設定パラメータ!$E$10*入力情報!D17/設定パラメータ!$A$18)</f>
        <v>#DIV/0!</v>
      </c>
    </row>
    <row r="18" spans="3:16">
      <c r="C18" s="2"/>
      <c r="D18" s="2"/>
      <c r="E18" s="2"/>
      <c r="F18" s="2"/>
      <c r="G18" s="2"/>
      <c r="H18" s="2"/>
      <c r="I18" s="3" t="e">
        <f t="shared" si="0"/>
        <v>#DIV/0!</v>
      </c>
      <c r="J18" s="3">
        <f>(設定パラメータ!$A$3*D18+設定パラメータ!$C$3*E18+設定パラメータ!$B$3*F18+設定パラメータ!$D$3)*0.001</f>
        <v>-2.2444500000000001</v>
      </c>
      <c r="K18" s="3" t="e">
        <f t="shared" si="3"/>
        <v>#DIV/0!</v>
      </c>
      <c r="L18" s="3" t="e">
        <f t="shared" si="4"/>
        <v>#DIV/0!</v>
      </c>
      <c r="M18" s="3" t="e">
        <f>(1-1/(1+EXP(-設定パラメータ!$A$14*(22.99*(G18/(H18*10))*J18-設定パラメータ!$B$14))))*(1-1/(1+EXP(-設定パラメータ!$A$14*(D18/設定パラメータ!$A$18-設定パラメータ!$C$14))))*(設定パラメータ!$B$7*22.99*(G18/(H18*10))*J18+設定パラメータ!$C$7*入力情報!G18/設定パラメータ!$D$18+設定パラメータ!$D$7*(入力情報!E18/設定パラメータ!$C$18)/(入力情報!F18/設定パラメータ!$B$18*入力情報!F18/設定パラメータ!$B$18)+設定パラメータ!$E$7*入力情報!D18/設定パラメータ!$A$18)</f>
        <v>#DIV/0!</v>
      </c>
      <c r="N18" s="3" t="e">
        <f>(1-1/(1+EXP(-設定パラメータ!$A$14*(22.99*(G18/(H18*10))*J18-設定パラメータ!$B$14))))*(1/(1+EXP(-設定パラメータ!$A$14*(D18/設定パラメータ!$A$18-設定パラメータ!$C$14))))*(設定パラメータ!$B$8*22.99*(G18/(H18*10))*J18+設定パラメータ!$C$8*入力情報!G18/設定パラメータ!$D$18+設定パラメータ!$D$8*(入力情報!E18/設定パラメータ!$C$18)/(入力情報!F18/設定パラメータ!$B$18*入力情報!F18/設定パラメータ!$B$18)+設定パラメータ!$E$8*入力情報!D18/設定パラメータ!$A$18)</f>
        <v>#DIV/0!</v>
      </c>
      <c r="O18" s="3" t="e">
        <f>(1/(1+EXP(-設定パラメータ!$A$14*(22.99*(G18/(H18*10))*J18-設定パラメータ!$B$14))))*(1-1/(1+EXP(-設定パラメータ!$A$14*(G18/設定パラメータ!$D$18-設定パラメータ!$D$14))))*(設定パラメータ!$B$9*22.99*(G18/(H18*10))*J18+設定パラメータ!$C$9*入力情報!G18/設定パラメータ!$D$18+設定パラメータ!$D$9*(入力情報!E18/設定パラメータ!$C$18)/(入力情報!F18/設定パラメータ!$B$18*入力情報!F18/設定パラメータ!$B$18)+設定パラメータ!$E$9*入力情報!D18/設定パラメータ!$A$18)</f>
        <v>#DIV/0!</v>
      </c>
      <c r="P18" s="3" t="e">
        <f>(1/(1+EXP(-設定パラメータ!$A$14*(22.99*(G18/(H18*10))*J18-設定パラメータ!$B$14))))*(1/(1+EXP(-設定パラメータ!$A$14*(G18/設定パラメータ!$D$18-設定パラメータ!$D$14))))*(設定パラメータ!$B$10*22.99*(G18/(H18*10))*J18+設定パラメータ!$C$10*入力情報!G18/設定パラメータ!$D$18+設定パラメータ!$D$10*(入力情報!E18/設定パラメータ!$C$18)/(入力情報!F18/設定パラメータ!$B$18*入力情報!F18/設定パラメータ!$B$18)+設定パラメータ!$E$10*入力情報!D18/設定パラメータ!$A$18)</f>
        <v>#DIV/0!</v>
      </c>
    </row>
    <row r="19" spans="3:16">
      <c r="C19" s="2"/>
      <c r="D19" s="2"/>
      <c r="E19" s="2"/>
      <c r="F19" s="2"/>
      <c r="G19" s="2"/>
      <c r="H19" s="2"/>
      <c r="I19" s="3" t="e">
        <f t="shared" si="0"/>
        <v>#DIV/0!</v>
      </c>
      <c r="J19" s="3">
        <f>(設定パラメータ!$A$3*D19+設定パラメータ!$C$3*E19+設定パラメータ!$B$3*F19+設定パラメータ!$D$3)*0.001</f>
        <v>-2.2444500000000001</v>
      </c>
      <c r="K19" s="3" t="e">
        <f t="shared" si="3"/>
        <v>#DIV/0!</v>
      </c>
      <c r="L19" s="3" t="e">
        <f t="shared" si="4"/>
        <v>#DIV/0!</v>
      </c>
      <c r="M19" s="3" t="e">
        <f>(1-1/(1+EXP(-設定パラメータ!$A$14*(22.99*(G19/(H19*10))*J19-設定パラメータ!$B$14))))*(1-1/(1+EXP(-設定パラメータ!$A$14*(D19/設定パラメータ!$A$18-設定パラメータ!$C$14))))*(設定パラメータ!$B$7*22.99*(G19/(H19*10))*J19+設定パラメータ!$C$7*入力情報!G19/設定パラメータ!$D$18+設定パラメータ!$D$7*(入力情報!E19/設定パラメータ!$C$18)/(入力情報!F19/設定パラメータ!$B$18*入力情報!F19/設定パラメータ!$B$18)+設定パラメータ!$E$7*入力情報!D19/設定パラメータ!$A$18)</f>
        <v>#DIV/0!</v>
      </c>
      <c r="N19" s="3" t="e">
        <f>(1-1/(1+EXP(-設定パラメータ!$A$14*(22.99*(G19/(H19*10))*J19-設定パラメータ!$B$14))))*(1/(1+EXP(-設定パラメータ!$A$14*(D19/設定パラメータ!$A$18-設定パラメータ!$C$14))))*(設定パラメータ!$B$8*22.99*(G19/(H19*10))*J19+設定パラメータ!$C$8*入力情報!G19/設定パラメータ!$D$18+設定パラメータ!$D$8*(入力情報!E19/設定パラメータ!$C$18)/(入力情報!F19/設定パラメータ!$B$18*入力情報!F19/設定パラメータ!$B$18)+設定パラメータ!$E$8*入力情報!D19/設定パラメータ!$A$18)</f>
        <v>#DIV/0!</v>
      </c>
      <c r="O19" s="3" t="e">
        <f>(1/(1+EXP(-設定パラメータ!$A$14*(22.99*(G19/(H19*10))*J19-設定パラメータ!$B$14))))*(1-1/(1+EXP(-設定パラメータ!$A$14*(G19/設定パラメータ!$D$18-設定パラメータ!$D$14))))*(設定パラメータ!$B$9*22.99*(G19/(H19*10))*J19+設定パラメータ!$C$9*入力情報!G19/設定パラメータ!$D$18+設定パラメータ!$D$9*(入力情報!E19/設定パラメータ!$C$18)/(入力情報!F19/設定パラメータ!$B$18*入力情報!F19/設定パラメータ!$B$18)+設定パラメータ!$E$9*入力情報!D19/設定パラメータ!$A$18)</f>
        <v>#DIV/0!</v>
      </c>
      <c r="P19" s="3" t="e">
        <f>(1/(1+EXP(-設定パラメータ!$A$14*(22.99*(G19/(H19*10))*J19-設定パラメータ!$B$14))))*(1/(1+EXP(-設定パラメータ!$A$14*(G19/設定パラメータ!$D$18-設定パラメータ!$D$14))))*(設定パラメータ!$B$10*22.99*(G19/(H19*10))*J19+設定パラメータ!$C$10*入力情報!G19/設定パラメータ!$D$18+設定パラメータ!$D$10*(入力情報!E19/設定パラメータ!$C$18)/(入力情報!F19/設定パラメータ!$B$18*入力情報!F19/設定パラメータ!$B$18)+設定パラメータ!$E$10*入力情報!D19/設定パラメータ!$A$18)</f>
        <v>#DIV/0!</v>
      </c>
    </row>
    <row r="20" spans="3:16">
      <c r="C20" s="2"/>
      <c r="D20" s="2"/>
      <c r="E20" s="2"/>
      <c r="F20" s="2"/>
      <c r="G20" s="2"/>
      <c r="H20" s="2"/>
      <c r="I20" s="3" t="e">
        <f t="shared" si="0"/>
        <v>#DIV/0!</v>
      </c>
      <c r="J20" s="3">
        <f>(設定パラメータ!$A$3*D20+設定パラメータ!$C$3*E20+設定パラメータ!$B$3*F20+設定パラメータ!$D$3)*0.001</f>
        <v>-2.2444500000000001</v>
      </c>
      <c r="K20" s="3" t="e">
        <f t="shared" si="3"/>
        <v>#DIV/0!</v>
      </c>
      <c r="L20" s="3" t="e">
        <f t="shared" si="4"/>
        <v>#DIV/0!</v>
      </c>
      <c r="M20" s="3" t="e">
        <f>(1-1/(1+EXP(-設定パラメータ!$A$14*(22.99*(G20/(H20*10))*J20-設定パラメータ!$B$14))))*(1-1/(1+EXP(-設定パラメータ!$A$14*(D20/設定パラメータ!$A$18-設定パラメータ!$C$14))))*(設定パラメータ!$B$7*22.99*(G20/(H20*10))*J20+設定パラメータ!$C$7*入力情報!G20/設定パラメータ!$D$18+設定パラメータ!$D$7*(入力情報!E20/設定パラメータ!$C$18)/(入力情報!F20/設定パラメータ!$B$18*入力情報!F20/設定パラメータ!$B$18)+設定パラメータ!$E$7*入力情報!D20/設定パラメータ!$A$18)</f>
        <v>#DIV/0!</v>
      </c>
      <c r="N20" s="3" t="e">
        <f>(1-1/(1+EXP(-設定パラメータ!$A$14*(22.99*(G20/(H20*10))*J20-設定パラメータ!$B$14))))*(1/(1+EXP(-設定パラメータ!$A$14*(D20/設定パラメータ!$A$18-設定パラメータ!$C$14))))*(設定パラメータ!$B$8*22.99*(G20/(H20*10))*J20+設定パラメータ!$C$8*入力情報!G20/設定パラメータ!$D$18+設定パラメータ!$D$8*(入力情報!E20/設定パラメータ!$C$18)/(入力情報!F20/設定パラメータ!$B$18*入力情報!F20/設定パラメータ!$B$18)+設定パラメータ!$E$8*入力情報!D20/設定パラメータ!$A$18)</f>
        <v>#DIV/0!</v>
      </c>
      <c r="O20" s="3" t="e">
        <f>(1/(1+EXP(-設定パラメータ!$A$14*(22.99*(G20/(H20*10))*J20-設定パラメータ!$B$14))))*(1-1/(1+EXP(-設定パラメータ!$A$14*(G20/設定パラメータ!$D$18-設定パラメータ!$D$14))))*(設定パラメータ!$B$9*22.99*(G20/(H20*10))*J20+設定パラメータ!$C$9*入力情報!G20/設定パラメータ!$D$18+設定パラメータ!$D$9*(入力情報!E20/設定パラメータ!$C$18)/(入力情報!F20/設定パラメータ!$B$18*入力情報!F20/設定パラメータ!$B$18)+設定パラメータ!$E$9*入力情報!D20/設定パラメータ!$A$18)</f>
        <v>#DIV/0!</v>
      </c>
      <c r="P20" s="3" t="e">
        <f>(1/(1+EXP(-設定パラメータ!$A$14*(22.99*(G20/(H20*10))*J20-設定パラメータ!$B$14))))*(1/(1+EXP(-設定パラメータ!$A$14*(G20/設定パラメータ!$D$18-設定パラメータ!$D$14))))*(設定パラメータ!$B$10*22.99*(G20/(H20*10))*J20+設定パラメータ!$C$10*入力情報!G20/設定パラメータ!$D$18+設定パラメータ!$D$10*(入力情報!E20/設定パラメータ!$C$18)/(入力情報!F20/設定パラメータ!$B$18*入力情報!F20/設定パラメータ!$B$18)+設定パラメータ!$E$10*入力情報!D20/設定パラメータ!$A$18)</f>
        <v>#DIV/0!</v>
      </c>
    </row>
    <row r="21" spans="3:16">
      <c r="C21" s="2"/>
      <c r="D21" s="2"/>
      <c r="E21" s="2"/>
      <c r="F21" s="2"/>
      <c r="G21" s="2"/>
      <c r="H21" s="2"/>
      <c r="I21" s="3" t="e">
        <f t="shared" si="0"/>
        <v>#DIV/0!</v>
      </c>
      <c r="J21" s="3">
        <f>(設定パラメータ!$A$3*D21+設定パラメータ!$C$3*E21+設定パラメータ!$B$3*F21+設定パラメータ!$D$3)*0.001</f>
        <v>-2.2444500000000001</v>
      </c>
      <c r="K21" s="3" t="e">
        <f t="shared" ref="K21" si="5">(M21+N21+O21+P21)*IF( (M21+N21+O21+P21)&gt;= 0, 1, 0)</f>
        <v>#DIV/0!</v>
      </c>
      <c r="L21" s="3" t="e">
        <f t="shared" ref="L21" si="6">K21*(58.44/22.99)</f>
        <v>#DIV/0!</v>
      </c>
      <c r="M21" s="3" t="e">
        <f>(1-1/(1+EXP(-設定パラメータ!$A$14*(22.99*(G21/(H21*10))*J21-設定パラメータ!$B$14))))*(1-1/(1+EXP(-設定パラメータ!$A$14*(D21/設定パラメータ!$A$18-設定パラメータ!$C$14))))*(設定パラメータ!$B$7*22.99*(G21/(H21*10))*J21+設定パラメータ!$C$7*入力情報!G21/設定パラメータ!$D$18+設定パラメータ!$D$7*(入力情報!E21/設定パラメータ!$C$18)/(入力情報!F21/設定パラメータ!$B$18*入力情報!F21/設定パラメータ!$B$18)+設定パラメータ!$E$7*入力情報!D21/設定パラメータ!$A$18)</f>
        <v>#DIV/0!</v>
      </c>
      <c r="N21" s="3" t="e">
        <f>(1-1/(1+EXP(-設定パラメータ!$A$14*(22.99*(G21/(H21*10))*J21-設定パラメータ!$B$14))))*(1/(1+EXP(-設定パラメータ!$A$14*(D21/設定パラメータ!$A$18-設定パラメータ!$C$14))))*(設定パラメータ!$B$8*22.99*(G21/(H21*10))*J21+設定パラメータ!$C$8*入力情報!G21/設定パラメータ!$D$18+設定パラメータ!$D$8*(入力情報!E21/設定パラメータ!$C$18)/(入力情報!F21/設定パラメータ!$B$18*入力情報!F21/設定パラメータ!$B$18)+設定パラメータ!$E$8*入力情報!D21/設定パラメータ!$A$18)</f>
        <v>#DIV/0!</v>
      </c>
      <c r="O21" s="3" t="e">
        <f>(1/(1+EXP(-設定パラメータ!$A$14*(22.99*(G21/(H21*10))*J21-設定パラメータ!$B$14))))*(1-1/(1+EXP(-設定パラメータ!$A$14*(G21/設定パラメータ!$D$18-設定パラメータ!$D$14))))*(設定パラメータ!$B$9*22.99*(G21/(H21*10))*J21+設定パラメータ!$C$9*入力情報!G21/設定パラメータ!$D$18+設定パラメータ!$D$9*(入力情報!E21/設定パラメータ!$C$18)/(入力情報!F21/設定パラメータ!$B$18*入力情報!F21/設定パラメータ!$B$18)+設定パラメータ!$E$9*入力情報!D21/設定パラメータ!$A$18)</f>
        <v>#DIV/0!</v>
      </c>
      <c r="P21" s="3" t="e">
        <f>(1/(1+EXP(-設定パラメータ!$A$14*(22.99*(G21/(H21*10))*J21-設定パラメータ!$B$14))))*(1/(1+EXP(-設定パラメータ!$A$14*(G21/設定パラメータ!$D$18-設定パラメータ!$D$14))))*(設定パラメータ!$B$10*22.99*(G21/(H21*10))*J21+設定パラメータ!$C$10*入力情報!G21/設定パラメータ!$D$18+設定パラメータ!$D$10*(入力情報!E21/設定パラメータ!$C$18)/(入力情報!F21/設定パラメータ!$B$18*入力情報!F21/設定パラメータ!$B$18)+設定パラメータ!$E$10*入力情報!D21/設定パラメータ!$A$18)</f>
        <v>#DIV/0!</v>
      </c>
    </row>
    <row r="22" spans="3:16">
      <c r="C22" s="2"/>
      <c r="D22" s="2"/>
      <c r="E22" s="2"/>
      <c r="F22" s="2"/>
      <c r="G22" s="2"/>
      <c r="H22" s="2"/>
      <c r="I22" s="3" t="e">
        <f t="shared" si="0"/>
        <v>#DIV/0!</v>
      </c>
      <c r="J22" s="3">
        <f>(設定パラメータ!$A$3*D22+設定パラメータ!$C$3*E22+設定パラメータ!$B$3*F22+設定パラメータ!$D$3)*0.001</f>
        <v>-2.2444500000000001</v>
      </c>
      <c r="K22" s="3" t="e">
        <f t="shared" si="3"/>
        <v>#DIV/0!</v>
      </c>
      <c r="L22" s="3" t="e">
        <f t="shared" si="4"/>
        <v>#DIV/0!</v>
      </c>
      <c r="M22" s="3" t="e">
        <f>(1-1/(1+EXP(-設定パラメータ!$A$14*(22.99*(G22/(H22*10))*J22-設定パラメータ!$B$14))))*(1-1/(1+EXP(-設定パラメータ!$A$14*(D22/設定パラメータ!$A$18-設定パラメータ!$C$14))))*(設定パラメータ!$B$7*22.99*(G22/(H22*10))*J22+設定パラメータ!$C$7*入力情報!G22/設定パラメータ!$D$18+設定パラメータ!$D$7*(入力情報!E22/設定パラメータ!$C$18)/(入力情報!F22/設定パラメータ!$B$18*入力情報!F22/設定パラメータ!$B$18)+設定パラメータ!$E$7*入力情報!D22/設定パラメータ!$A$18)</f>
        <v>#DIV/0!</v>
      </c>
      <c r="N22" s="3" t="e">
        <f>(1-1/(1+EXP(-設定パラメータ!$A$14*(22.99*(G22/(H22*10))*J22-設定パラメータ!$B$14))))*(1/(1+EXP(-設定パラメータ!$A$14*(D22/設定パラメータ!$A$18-設定パラメータ!$C$14))))*(設定パラメータ!$B$8*22.99*(G22/(H22*10))*J22+設定パラメータ!$C$8*入力情報!G22/設定パラメータ!$D$18+設定パラメータ!$D$8*(入力情報!E22/設定パラメータ!$C$18)/(入力情報!F22/設定パラメータ!$B$18*入力情報!F22/設定パラメータ!$B$18)+設定パラメータ!$E$8*入力情報!D22/設定パラメータ!$A$18)</f>
        <v>#DIV/0!</v>
      </c>
      <c r="O22" s="3" t="e">
        <f>(1/(1+EXP(-設定パラメータ!$A$14*(22.99*(G22/(H22*10))*J22-設定パラメータ!$B$14))))*(1-1/(1+EXP(-設定パラメータ!$A$14*(G22/設定パラメータ!$D$18-設定パラメータ!$D$14))))*(設定パラメータ!$B$9*22.99*(G22/(H22*10))*J22+設定パラメータ!$C$9*入力情報!G22/設定パラメータ!$D$18+設定パラメータ!$D$9*(入力情報!E22/設定パラメータ!$C$18)/(入力情報!F22/設定パラメータ!$B$18*入力情報!F22/設定パラメータ!$B$18)+設定パラメータ!$E$9*入力情報!D22/設定パラメータ!$A$18)</f>
        <v>#DIV/0!</v>
      </c>
      <c r="P22" s="3" t="e">
        <f>(1/(1+EXP(-設定パラメータ!$A$14*(22.99*(G22/(H22*10))*J22-設定パラメータ!$B$14))))*(1/(1+EXP(-設定パラメータ!$A$14*(G22/設定パラメータ!$D$18-設定パラメータ!$D$14))))*(設定パラメータ!$B$10*22.99*(G22/(H22*10))*J22+設定パラメータ!$C$10*入力情報!G22/設定パラメータ!$D$18+設定パラメータ!$D$10*(入力情報!E22/設定パラメータ!$C$18)/(入力情報!F22/設定パラメータ!$B$18*入力情報!F22/設定パラメータ!$B$18)+設定パラメータ!$E$10*入力情報!D22/設定パラメータ!$A$18)</f>
        <v>#DIV/0!</v>
      </c>
    </row>
    <row r="23" spans="3:16">
      <c r="C23" s="2"/>
      <c r="D23" s="2"/>
      <c r="E23" s="2"/>
      <c r="F23" s="2"/>
      <c r="G23" s="2"/>
      <c r="H23" s="2"/>
      <c r="I23" s="3" t="e">
        <f t="shared" si="0"/>
        <v>#DIV/0!</v>
      </c>
      <c r="J23" s="3">
        <f>(設定パラメータ!$A$3*D23+設定パラメータ!$C$3*E23+設定パラメータ!$B$3*F23+設定パラメータ!$D$3)*0.001</f>
        <v>-2.2444500000000001</v>
      </c>
      <c r="K23" s="3" t="e">
        <f t="shared" si="3"/>
        <v>#DIV/0!</v>
      </c>
      <c r="L23" s="3" t="e">
        <f t="shared" si="4"/>
        <v>#DIV/0!</v>
      </c>
      <c r="M23" s="3" t="e">
        <f>(1-1/(1+EXP(-設定パラメータ!$A$14*(22.99*(G23/(H23*10))*J23-設定パラメータ!$B$14))))*(1-1/(1+EXP(-設定パラメータ!$A$14*(D23/設定パラメータ!$A$18-設定パラメータ!$C$14))))*(設定パラメータ!$B$7*22.99*(G23/(H23*10))*J23+設定パラメータ!$C$7*入力情報!G23/設定パラメータ!$D$18+設定パラメータ!$D$7*(入力情報!E23/設定パラメータ!$C$18)/(入力情報!F23/設定パラメータ!$B$18*入力情報!F23/設定パラメータ!$B$18)+設定パラメータ!$E$7*入力情報!D23/設定パラメータ!$A$18)</f>
        <v>#DIV/0!</v>
      </c>
      <c r="N23" s="3" t="e">
        <f>(1-1/(1+EXP(-設定パラメータ!$A$14*(22.99*(G23/(H23*10))*J23-設定パラメータ!$B$14))))*(1/(1+EXP(-設定パラメータ!$A$14*(D23/設定パラメータ!$A$18-設定パラメータ!$C$14))))*(設定パラメータ!$B$8*22.99*(G23/(H23*10))*J23+設定パラメータ!$C$8*入力情報!G23/設定パラメータ!$D$18+設定パラメータ!$D$8*(入力情報!E23/設定パラメータ!$C$18)/(入力情報!F23/設定パラメータ!$B$18*入力情報!F23/設定パラメータ!$B$18)+設定パラメータ!$E$8*入力情報!D23/設定パラメータ!$A$18)</f>
        <v>#DIV/0!</v>
      </c>
      <c r="O23" s="3" t="e">
        <f>(1/(1+EXP(-設定パラメータ!$A$14*(22.99*(G23/(H23*10))*J23-設定パラメータ!$B$14))))*(1-1/(1+EXP(-設定パラメータ!$A$14*(G23/設定パラメータ!$D$18-設定パラメータ!$D$14))))*(設定パラメータ!$B$9*22.99*(G23/(H23*10))*J23+設定パラメータ!$C$9*入力情報!G23/設定パラメータ!$D$18+設定パラメータ!$D$9*(入力情報!E23/設定パラメータ!$C$18)/(入力情報!F23/設定パラメータ!$B$18*入力情報!F23/設定パラメータ!$B$18)+設定パラメータ!$E$9*入力情報!D23/設定パラメータ!$A$18)</f>
        <v>#DIV/0!</v>
      </c>
      <c r="P23" s="3" t="e">
        <f>(1/(1+EXP(-設定パラメータ!$A$14*(22.99*(G23/(H23*10))*J23-設定パラメータ!$B$14))))*(1/(1+EXP(-設定パラメータ!$A$14*(G23/設定パラメータ!$D$18-設定パラメータ!$D$14))))*(設定パラメータ!$B$10*22.99*(G23/(H23*10))*J23+設定パラメータ!$C$10*入力情報!G23/設定パラメータ!$D$18+設定パラメータ!$D$10*(入力情報!E23/設定パラメータ!$C$18)/(入力情報!F23/設定パラメータ!$B$18*入力情報!F23/設定パラメータ!$B$18)+設定パラメータ!$E$10*入力情報!D23/設定パラメータ!$A$18)</f>
        <v>#DIV/0!</v>
      </c>
    </row>
    <row r="24" spans="3:16">
      <c r="C24" s="2"/>
      <c r="D24" s="2"/>
      <c r="E24" s="2"/>
      <c r="F24" s="2"/>
      <c r="G24" s="2"/>
      <c r="H24" s="2"/>
      <c r="I24" s="3" t="e">
        <f t="shared" si="0"/>
        <v>#DIV/0!</v>
      </c>
      <c r="J24" s="3">
        <f>(設定パラメータ!$A$3*D24+設定パラメータ!$C$3*E24+設定パラメータ!$B$3*F24+設定パラメータ!$D$3)*0.001</f>
        <v>-2.2444500000000001</v>
      </c>
      <c r="K24" s="3" t="e">
        <f t="shared" ref="K24:K25" si="7">(M24+N24+O24+P24)*IF( (M24+N24+O24+P24)&gt;= 0, 1, 0)</f>
        <v>#DIV/0!</v>
      </c>
      <c r="L24" s="3" t="e">
        <f t="shared" ref="L24:L25" si="8">K24*(58.44/22.99)</f>
        <v>#DIV/0!</v>
      </c>
      <c r="M24" s="3" t="e">
        <f>(1-1/(1+EXP(-設定パラメータ!$A$14*(22.99*(G24/(H24*10))*J24-設定パラメータ!$B$14))))*(1-1/(1+EXP(-設定パラメータ!$A$14*(D24/設定パラメータ!$A$18-設定パラメータ!$C$14))))*(設定パラメータ!$B$7*22.99*(G24/(H24*10))*J24+設定パラメータ!$C$7*入力情報!G24/設定パラメータ!$D$18+設定パラメータ!$D$7*(入力情報!E24/設定パラメータ!$C$18)/(入力情報!F24/設定パラメータ!$B$18*入力情報!F24/設定パラメータ!$B$18)+設定パラメータ!$E$7*入力情報!D24/設定パラメータ!$A$18)</f>
        <v>#DIV/0!</v>
      </c>
      <c r="N24" s="3" t="e">
        <f>(1-1/(1+EXP(-設定パラメータ!$A$14*(22.99*(G24/(H24*10))*J24-設定パラメータ!$B$14))))*(1/(1+EXP(-設定パラメータ!$A$14*(D24/設定パラメータ!$A$18-設定パラメータ!$C$14))))*(設定パラメータ!$B$8*22.99*(G24/(H24*10))*J24+設定パラメータ!$C$8*入力情報!G24/設定パラメータ!$D$18+設定パラメータ!$D$8*(入力情報!E24/設定パラメータ!$C$18)/(入力情報!F24/設定パラメータ!$B$18*入力情報!F24/設定パラメータ!$B$18)+設定パラメータ!$E$8*入力情報!D24/設定パラメータ!$A$18)</f>
        <v>#DIV/0!</v>
      </c>
      <c r="O24" s="3" t="e">
        <f>(1/(1+EXP(-設定パラメータ!$A$14*(22.99*(G24/(H24*10))*J24-設定パラメータ!$B$14))))*(1-1/(1+EXP(-設定パラメータ!$A$14*(G24/設定パラメータ!$D$18-設定パラメータ!$D$14))))*(設定パラメータ!$B$9*22.99*(G24/(H24*10))*J24+設定パラメータ!$C$9*入力情報!G24/設定パラメータ!$D$18+設定パラメータ!$D$9*(入力情報!E24/設定パラメータ!$C$18)/(入力情報!F24/設定パラメータ!$B$18*入力情報!F24/設定パラメータ!$B$18)+設定パラメータ!$E$9*入力情報!D24/設定パラメータ!$A$18)</f>
        <v>#DIV/0!</v>
      </c>
      <c r="P24" s="3" t="e">
        <f>(1/(1+EXP(-設定パラメータ!$A$14*(22.99*(G24/(H24*10))*J24-設定パラメータ!$B$14))))*(1/(1+EXP(-設定パラメータ!$A$14*(G24/設定パラメータ!$D$18-設定パラメータ!$D$14))))*(設定パラメータ!$B$10*22.99*(G24/(H24*10))*J24+設定パラメータ!$C$10*入力情報!G24/設定パラメータ!$D$18+設定パラメータ!$D$10*(入力情報!E24/設定パラメータ!$C$18)/(入力情報!F24/設定パラメータ!$B$18*入力情報!F24/設定パラメータ!$B$18)+設定パラメータ!$E$10*入力情報!D24/設定パラメータ!$A$18)</f>
        <v>#DIV/0!</v>
      </c>
    </row>
    <row r="25" spans="3:16">
      <c r="C25" s="2"/>
      <c r="D25" s="2"/>
      <c r="E25" s="2"/>
      <c r="F25" s="2"/>
      <c r="G25" s="2"/>
      <c r="H25" s="2"/>
      <c r="I25" s="3" t="e">
        <f t="shared" si="0"/>
        <v>#DIV/0!</v>
      </c>
      <c r="J25" s="3">
        <f>(設定パラメータ!$A$3*D25+設定パラメータ!$C$3*E25+設定パラメータ!$B$3*F25+設定パラメータ!$D$3)*0.001</f>
        <v>-2.2444500000000001</v>
      </c>
      <c r="K25" s="3" t="e">
        <f t="shared" si="7"/>
        <v>#DIV/0!</v>
      </c>
      <c r="L25" s="3" t="e">
        <f t="shared" si="8"/>
        <v>#DIV/0!</v>
      </c>
      <c r="M25" s="3" t="e">
        <f>(1-1/(1+EXP(-設定パラメータ!$A$14*(22.99*(G25/(H25*10))*J25-設定パラメータ!$B$14))))*(1-1/(1+EXP(-設定パラメータ!$A$14*(D25/設定パラメータ!$A$18-設定パラメータ!$C$14))))*(設定パラメータ!$B$7*22.99*(G25/(H25*10))*J25+設定パラメータ!$C$7*入力情報!G25/設定パラメータ!$D$18+設定パラメータ!$D$7*(入力情報!E25/設定パラメータ!$C$18)/(入力情報!F25/設定パラメータ!$B$18*入力情報!F25/設定パラメータ!$B$18)+設定パラメータ!$E$7*入力情報!D25/設定パラメータ!$A$18)</f>
        <v>#DIV/0!</v>
      </c>
      <c r="N25" s="3" t="e">
        <f>(1-1/(1+EXP(-設定パラメータ!$A$14*(22.99*(G25/(H25*10))*J25-設定パラメータ!$B$14))))*(1/(1+EXP(-設定パラメータ!$A$14*(D25/設定パラメータ!$A$18-設定パラメータ!$C$14))))*(設定パラメータ!$B$8*22.99*(G25/(H25*10))*J25+設定パラメータ!$C$8*入力情報!G25/設定パラメータ!$D$18+設定パラメータ!$D$8*(入力情報!E25/設定パラメータ!$C$18)/(入力情報!F25/設定パラメータ!$B$18*入力情報!F25/設定パラメータ!$B$18)+設定パラメータ!$E$8*入力情報!D25/設定パラメータ!$A$18)</f>
        <v>#DIV/0!</v>
      </c>
      <c r="O25" s="3" t="e">
        <f>(1/(1+EXP(-設定パラメータ!$A$14*(22.99*(G25/(H25*10))*J25-設定パラメータ!$B$14))))*(1-1/(1+EXP(-設定パラメータ!$A$14*(G25/設定パラメータ!$D$18-設定パラメータ!$D$14))))*(設定パラメータ!$B$9*22.99*(G25/(H25*10))*J25+設定パラメータ!$C$9*入力情報!G25/設定パラメータ!$D$18+設定パラメータ!$D$9*(入力情報!E25/設定パラメータ!$C$18)/(入力情報!F25/設定パラメータ!$B$18*入力情報!F25/設定パラメータ!$B$18)+設定パラメータ!$E$9*入力情報!D25/設定パラメータ!$A$18)</f>
        <v>#DIV/0!</v>
      </c>
      <c r="P25" s="3" t="e">
        <f>(1/(1+EXP(-設定パラメータ!$A$14*(22.99*(G25/(H25*10))*J25-設定パラメータ!$B$14))))*(1/(1+EXP(-設定パラメータ!$A$14*(G25/設定パラメータ!$D$18-設定パラメータ!$D$14))))*(設定パラメータ!$B$10*22.99*(G25/(H25*10))*J25+設定パラメータ!$C$10*入力情報!G25/設定パラメータ!$D$18+設定パラメータ!$D$10*(入力情報!E25/設定パラメータ!$C$18)/(入力情報!F25/設定パラメータ!$B$18*入力情報!F25/設定パラメータ!$B$18)+設定パラメータ!$E$10*入力情報!D25/設定パラメータ!$A$18)</f>
        <v>#DIV/0!</v>
      </c>
    </row>
    <row r="26" spans="3:16">
      <c r="C26" s="2"/>
      <c r="D26" s="2"/>
      <c r="E26" s="2"/>
      <c r="F26" s="2"/>
      <c r="G26" s="2"/>
      <c r="H26" s="2"/>
      <c r="I26" s="3" t="e">
        <f t="shared" si="0"/>
        <v>#DIV/0!</v>
      </c>
      <c r="J26" s="3">
        <f>(設定パラメータ!$A$3*D26+設定パラメータ!$C$3*E26+設定パラメータ!$B$3*F26+設定パラメータ!$D$3)*0.001</f>
        <v>-2.2444500000000001</v>
      </c>
      <c r="K26" s="3" t="e">
        <f t="shared" ref="K26" si="9">(M26+N26+O26+P26)*IF( (M26+N26+O26+P26)&gt;= 0, 1, 0)</f>
        <v>#DIV/0!</v>
      </c>
      <c r="L26" s="3" t="e">
        <f t="shared" ref="L26" si="10">K26*(58.44/22.99)</f>
        <v>#DIV/0!</v>
      </c>
      <c r="M26" s="3" t="e">
        <f>(1-1/(1+EXP(-設定パラメータ!$A$14*(22.99*(G26/(H26*10))*J26-設定パラメータ!$B$14))))*(1-1/(1+EXP(-設定パラメータ!$A$14*(D26/設定パラメータ!$A$18-設定パラメータ!$C$14))))*(設定パラメータ!$B$7*22.99*(G26/(H26*10))*J26+設定パラメータ!$C$7*入力情報!G26/設定パラメータ!$D$18+設定パラメータ!$D$7*(入力情報!E26/設定パラメータ!$C$18)/(入力情報!F26/設定パラメータ!$B$18*入力情報!F26/設定パラメータ!$B$18)+設定パラメータ!$E$7*入力情報!D26/設定パラメータ!$A$18)</f>
        <v>#DIV/0!</v>
      </c>
      <c r="N26" s="3" t="e">
        <f>(1-1/(1+EXP(-設定パラメータ!$A$14*(22.99*(G26/(H26*10))*J26-設定パラメータ!$B$14))))*(1/(1+EXP(-設定パラメータ!$A$14*(D26/設定パラメータ!$A$18-設定パラメータ!$C$14))))*(設定パラメータ!$B$8*22.99*(G26/(H26*10))*J26+設定パラメータ!$C$8*入力情報!G26/設定パラメータ!$D$18+設定パラメータ!$D$8*(入力情報!E26/設定パラメータ!$C$18)/(入力情報!F26/設定パラメータ!$B$18*入力情報!F26/設定パラメータ!$B$18)+設定パラメータ!$E$8*入力情報!D26/設定パラメータ!$A$18)</f>
        <v>#DIV/0!</v>
      </c>
      <c r="O26" s="3" t="e">
        <f>(1/(1+EXP(-設定パラメータ!$A$14*(22.99*(G26/(H26*10))*J26-設定パラメータ!$B$14))))*(1-1/(1+EXP(-設定パラメータ!$A$14*(G26/設定パラメータ!$D$18-設定パラメータ!$D$14))))*(設定パラメータ!$B$9*22.99*(G26/(H26*10))*J26+設定パラメータ!$C$9*入力情報!G26/設定パラメータ!$D$18+設定パラメータ!$D$9*(入力情報!E26/設定パラメータ!$C$18)/(入力情報!F26/設定パラメータ!$B$18*入力情報!F26/設定パラメータ!$B$18)+設定パラメータ!$E$9*入力情報!D26/設定パラメータ!$A$18)</f>
        <v>#DIV/0!</v>
      </c>
      <c r="P26" s="3" t="e">
        <f>(1/(1+EXP(-設定パラメータ!$A$14*(22.99*(G26/(H26*10))*J26-設定パラメータ!$B$14))))*(1/(1+EXP(-設定パラメータ!$A$14*(G26/設定パラメータ!$D$18-設定パラメータ!$D$14))))*(設定パラメータ!$B$10*22.99*(G26/(H26*10))*J26+設定パラメータ!$C$10*入力情報!G26/設定パラメータ!$D$18+設定パラメータ!$D$10*(入力情報!E26/設定パラメータ!$C$18)/(入力情報!F26/設定パラメータ!$B$18*入力情報!F26/設定パラメータ!$B$18)+設定パラメータ!$E$10*入力情報!D26/設定パラメータ!$A$18)</f>
        <v>#DIV/0!</v>
      </c>
    </row>
    <row r="27" spans="3:16">
      <c r="C27" s="2"/>
      <c r="D27" s="2"/>
      <c r="E27" s="2"/>
      <c r="F27" s="2"/>
      <c r="G27" s="2"/>
      <c r="H27" s="2"/>
      <c r="I27" s="3" t="e">
        <f t="shared" si="0"/>
        <v>#DIV/0!</v>
      </c>
      <c r="J27" s="3">
        <f>(設定パラメータ!$A$3*D27+設定パラメータ!$C$3*E27+設定パラメータ!$B$3*F27+設定パラメータ!$D$3)*0.001</f>
        <v>-2.2444500000000001</v>
      </c>
      <c r="K27" s="3" t="e">
        <f t="shared" si="3"/>
        <v>#DIV/0!</v>
      </c>
      <c r="L27" s="3" t="e">
        <f t="shared" si="4"/>
        <v>#DIV/0!</v>
      </c>
      <c r="M27" s="3" t="e">
        <f>(1-1/(1+EXP(-設定パラメータ!$A$14*(22.99*(G27/(H27*10))*J27-設定パラメータ!$B$14))))*(1-1/(1+EXP(-設定パラメータ!$A$14*(D27/設定パラメータ!$A$18-設定パラメータ!$C$14))))*(設定パラメータ!$B$7*22.99*(G27/(H27*10))*J27+設定パラメータ!$C$7*入力情報!G27/設定パラメータ!$D$18+設定パラメータ!$D$7*(入力情報!E27/設定パラメータ!$C$18)/(入力情報!F27/設定パラメータ!$B$18*入力情報!F27/設定パラメータ!$B$18)+設定パラメータ!$E$7*入力情報!D27/設定パラメータ!$A$18)</f>
        <v>#DIV/0!</v>
      </c>
      <c r="N27" s="3" t="e">
        <f>(1-1/(1+EXP(-設定パラメータ!$A$14*(22.99*(G27/(H27*10))*J27-設定パラメータ!$B$14))))*(1/(1+EXP(-設定パラメータ!$A$14*(D27/設定パラメータ!$A$18-設定パラメータ!$C$14))))*(設定パラメータ!$B$8*22.99*(G27/(H27*10))*J27+設定パラメータ!$C$8*入力情報!G27/設定パラメータ!$D$18+設定パラメータ!$D$8*(入力情報!E27/設定パラメータ!$C$18)/(入力情報!F27/設定パラメータ!$B$18*入力情報!F27/設定パラメータ!$B$18)+設定パラメータ!$E$8*入力情報!D27/設定パラメータ!$A$18)</f>
        <v>#DIV/0!</v>
      </c>
      <c r="O27" s="3" t="e">
        <f>(1/(1+EXP(-設定パラメータ!$A$14*(22.99*(G27/(H27*10))*J27-設定パラメータ!$B$14))))*(1-1/(1+EXP(-設定パラメータ!$A$14*(G27/設定パラメータ!$D$18-設定パラメータ!$D$14))))*(設定パラメータ!$B$9*22.99*(G27/(H27*10))*J27+設定パラメータ!$C$9*入力情報!G27/設定パラメータ!$D$18+設定パラメータ!$D$9*(入力情報!E27/設定パラメータ!$C$18)/(入力情報!F27/設定パラメータ!$B$18*入力情報!F27/設定パラメータ!$B$18)+設定パラメータ!$E$9*入力情報!D27/設定パラメータ!$A$18)</f>
        <v>#DIV/0!</v>
      </c>
      <c r="P27" s="3" t="e">
        <f>(1/(1+EXP(-設定パラメータ!$A$14*(22.99*(G27/(H27*10))*J27-設定パラメータ!$B$14))))*(1/(1+EXP(-設定パラメータ!$A$14*(G27/設定パラメータ!$D$18-設定パラメータ!$D$14))))*(設定パラメータ!$B$10*22.99*(G27/(H27*10))*J27+設定パラメータ!$C$10*入力情報!G27/設定パラメータ!$D$18+設定パラメータ!$D$10*(入力情報!E27/設定パラメータ!$C$18)/(入力情報!F27/設定パラメータ!$B$18*入力情報!F27/設定パラメータ!$B$18)+設定パラメータ!$E$10*入力情報!D27/設定パラメータ!$A$18)</f>
        <v>#DIV/0!</v>
      </c>
    </row>
    <row r="28" spans="3:16">
      <c r="C28" s="2"/>
      <c r="D28" s="2"/>
      <c r="E28" s="2"/>
      <c r="F28" s="2"/>
      <c r="G28" s="2"/>
      <c r="H28" s="2"/>
      <c r="I28" s="3" t="e">
        <f t="shared" si="0"/>
        <v>#DIV/0!</v>
      </c>
      <c r="J28" s="3">
        <f>(設定パラメータ!$A$3*D28+設定パラメータ!$C$3*E28+設定パラメータ!$B$3*F28+設定パラメータ!$D$3)*0.001</f>
        <v>-2.2444500000000001</v>
      </c>
      <c r="K28" s="3" t="e">
        <f t="shared" si="3"/>
        <v>#DIV/0!</v>
      </c>
      <c r="L28" s="3" t="e">
        <f t="shared" si="4"/>
        <v>#DIV/0!</v>
      </c>
      <c r="M28" s="3" t="e">
        <f>(1-1/(1+EXP(-設定パラメータ!$A$14*(22.99*(G28/(H28*10))*J28-設定パラメータ!$B$14))))*(1-1/(1+EXP(-設定パラメータ!$A$14*(D28/設定パラメータ!$A$18-設定パラメータ!$C$14))))*(設定パラメータ!$B$7*22.99*(G28/(H28*10))*J28+設定パラメータ!$C$7*入力情報!G28/設定パラメータ!$D$18+設定パラメータ!$D$7*(入力情報!E28/設定パラメータ!$C$18)/(入力情報!F28/設定パラメータ!$B$18*入力情報!F28/設定パラメータ!$B$18)+設定パラメータ!$E$7*入力情報!D28/設定パラメータ!$A$18)</f>
        <v>#DIV/0!</v>
      </c>
      <c r="N28" s="3" t="e">
        <f>(1-1/(1+EXP(-設定パラメータ!$A$14*(22.99*(G28/(H28*10))*J28-設定パラメータ!$B$14))))*(1/(1+EXP(-設定パラメータ!$A$14*(D28/設定パラメータ!$A$18-設定パラメータ!$C$14))))*(設定パラメータ!$B$8*22.99*(G28/(H28*10))*J28+設定パラメータ!$C$8*入力情報!G28/設定パラメータ!$D$18+設定パラメータ!$D$8*(入力情報!E28/設定パラメータ!$C$18)/(入力情報!F28/設定パラメータ!$B$18*入力情報!F28/設定パラメータ!$B$18)+設定パラメータ!$E$8*入力情報!D28/設定パラメータ!$A$18)</f>
        <v>#DIV/0!</v>
      </c>
      <c r="O28" s="3" t="e">
        <f>(1/(1+EXP(-設定パラメータ!$A$14*(22.99*(G28/(H28*10))*J28-設定パラメータ!$B$14))))*(1-1/(1+EXP(-設定パラメータ!$A$14*(G28/設定パラメータ!$D$18-設定パラメータ!$D$14))))*(設定パラメータ!$B$9*22.99*(G28/(H28*10))*J28+設定パラメータ!$C$9*入力情報!G28/設定パラメータ!$D$18+設定パラメータ!$D$9*(入力情報!E28/設定パラメータ!$C$18)/(入力情報!F28/設定パラメータ!$B$18*入力情報!F28/設定パラメータ!$B$18)+設定パラメータ!$E$9*入力情報!D28/設定パラメータ!$A$18)</f>
        <v>#DIV/0!</v>
      </c>
      <c r="P28" s="3" t="e">
        <f>(1/(1+EXP(-設定パラメータ!$A$14*(22.99*(G28/(H28*10))*J28-設定パラメータ!$B$14))))*(1/(1+EXP(-設定パラメータ!$A$14*(G28/設定パラメータ!$D$18-設定パラメータ!$D$14))))*(設定パラメータ!$B$10*22.99*(G28/(H28*10))*J28+設定パラメータ!$C$10*入力情報!G28/設定パラメータ!$D$18+設定パラメータ!$D$10*(入力情報!E28/設定パラメータ!$C$18)/(入力情報!F28/設定パラメータ!$B$18*入力情報!F28/設定パラメータ!$B$18)+設定パラメータ!$E$10*入力情報!D28/設定パラメータ!$A$18)</f>
        <v>#DIV/0!</v>
      </c>
    </row>
    <row r="29" spans="3:16">
      <c r="C29" s="2"/>
      <c r="D29" s="2"/>
      <c r="E29" s="2"/>
      <c r="F29" s="2"/>
      <c r="G29" s="2"/>
      <c r="H29" s="2"/>
      <c r="I29" s="3" t="e">
        <f t="shared" si="0"/>
        <v>#DIV/0!</v>
      </c>
      <c r="J29" s="3">
        <f>(設定パラメータ!$A$3*D29+設定パラメータ!$C$3*E29+設定パラメータ!$B$3*F29+設定パラメータ!$D$3)*0.001</f>
        <v>-2.2444500000000001</v>
      </c>
      <c r="K29" s="3" t="e">
        <f t="shared" si="1"/>
        <v>#DIV/0!</v>
      </c>
      <c r="L29" s="3" t="e">
        <f t="shared" si="2"/>
        <v>#DIV/0!</v>
      </c>
      <c r="M29" s="3" t="e">
        <f>(1-1/(1+EXP(-設定パラメータ!$A$14*(22.99*(G29/(H29*10))*J29-設定パラメータ!$B$14))))*(1-1/(1+EXP(-設定パラメータ!$A$14*(D29/設定パラメータ!$A$18-設定パラメータ!$C$14))))*(設定パラメータ!$B$7*22.99*(G29/(H29*10))*J29+設定パラメータ!$C$7*入力情報!G29/設定パラメータ!$D$18+設定パラメータ!$D$7*(入力情報!E29/設定パラメータ!$C$18)/(入力情報!F29/設定パラメータ!$B$18*入力情報!F29/設定パラメータ!$B$18)+設定パラメータ!$E$7*入力情報!D29/設定パラメータ!$A$18)</f>
        <v>#DIV/0!</v>
      </c>
      <c r="N29" s="3" t="e">
        <f>(1-1/(1+EXP(-設定パラメータ!$A$14*(22.99*(G29/(H29*10))*J29-設定パラメータ!$B$14))))*(1/(1+EXP(-設定パラメータ!$A$14*(D29/設定パラメータ!$A$18-設定パラメータ!$C$14))))*(設定パラメータ!$B$8*22.99*(G29/(H29*10))*J29+設定パラメータ!$C$8*入力情報!G29/設定パラメータ!$D$18+設定パラメータ!$D$8*(入力情報!E29/設定パラメータ!$C$18)/(入力情報!F29/設定パラメータ!$B$18*入力情報!F29/設定パラメータ!$B$18)+設定パラメータ!$E$8*入力情報!D29/設定パラメータ!$A$18)</f>
        <v>#DIV/0!</v>
      </c>
      <c r="O29" s="3" t="e">
        <f>(1/(1+EXP(-設定パラメータ!$A$14*(22.99*(G29/(H29*10))*J29-設定パラメータ!$B$14))))*(1-1/(1+EXP(-設定パラメータ!$A$14*(G29/設定パラメータ!$D$18-設定パラメータ!$D$14))))*(設定パラメータ!$B$9*22.99*(G29/(H29*10))*J29+設定パラメータ!$C$9*入力情報!G29/設定パラメータ!$D$18+設定パラメータ!$D$9*(入力情報!E29/設定パラメータ!$C$18)/(入力情報!F29/設定パラメータ!$B$18*入力情報!F29/設定パラメータ!$B$18)+設定パラメータ!$E$9*入力情報!D29/設定パラメータ!$A$18)</f>
        <v>#DIV/0!</v>
      </c>
      <c r="P29" s="3" t="e">
        <f>(1/(1+EXP(-設定パラメータ!$A$14*(22.99*(G29/(H29*10))*J29-設定パラメータ!$B$14))))*(1/(1+EXP(-設定パラメータ!$A$14*(G29/設定パラメータ!$D$18-設定パラメータ!$D$14))))*(設定パラメータ!$B$10*22.99*(G29/(H29*10))*J29+設定パラメータ!$C$10*入力情報!G29/設定パラメータ!$D$18+設定パラメータ!$D$10*(入力情報!E29/設定パラメータ!$C$18)/(入力情報!F29/設定パラメータ!$B$18*入力情報!F29/設定パラメータ!$B$18)+設定パラメータ!$E$10*入力情報!D29/設定パラメータ!$A$18)</f>
        <v>#DIV/0!</v>
      </c>
    </row>
    <row r="31" spans="3:16">
      <c r="C31" t="s">
        <v>33</v>
      </c>
      <c r="D31" t="s">
        <v>36</v>
      </c>
      <c r="E31" t="s">
        <v>37</v>
      </c>
      <c r="F31" t="s">
        <v>39</v>
      </c>
    </row>
    <row r="32" spans="3:16">
      <c r="D32" s="7">
        <v>45935</v>
      </c>
      <c r="E32" t="s">
        <v>38</v>
      </c>
      <c r="F32" t="s">
        <v>44</v>
      </c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C8:H8"/>
    <mergeCell ref="I8:L8"/>
    <mergeCell ref="M8:P8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ECD4A-4002-8248-82DA-4E75AAC88FCE}">
  <dimension ref="A1:E18"/>
  <sheetViews>
    <sheetView workbookViewId="0">
      <selection activeCell="D10" sqref="D10"/>
    </sheetView>
  </sheetViews>
  <sheetFormatPr baseColWidth="10" defaultRowHeight="20"/>
  <cols>
    <col min="2" max="2" width="13.7109375" customWidth="1"/>
    <col min="3" max="3" width="15.28515625" customWidth="1"/>
    <col min="4" max="4" width="14.7109375" customWidth="1"/>
    <col min="5" max="5" width="20.28515625" customWidth="1"/>
  </cols>
  <sheetData>
    <row r="1" spans="1:5">
      <c r="A1" s="10" t="s">
        <v>29</v>
      </c>
      <c r="B1" s="11"/>
      <c r="C1" s="11"/>
      <c r="D1" s="12"/>
    </row>
    <row r="2" spans="1:5">
      <c r="A2" s="1" t="s">
        <v>8</v>
      </c>
      <c r="B2" s="1" t="s">
        <v>9</v>
      </c>
      <c r="C2" s="1" t="s">
        <v>10</v>
      </c>
      <c r="D2" s="1" t="s">
        <v>11</v>
      </c>
    </row>
    <row r="3" spans="1:5">
      <c r="A3" s="1">
        <v>-2.04</v>
      </c>
      <c r="B3" s="1">
        <v>16.14</v>
      </c>
      <c r="C3" s="1">
        <v>14.89</v>
      </c>
      <c r="D3" s="1">
        <v>-2244.4499999999998</v>
      </c>
    </row>
    <row r="5" spans="1:5">
      <c r="A5" s="10" t="s">
        <v>12</v>
      </c>
      <c r="B5" s="11"/>
      <c r="C5" s="11"/>
      <c r="D5" s="11"/>
      <c r="E5" s="12"/>
    </row>
    <row r="6" spans="1:5">
      <c r="A6" s="1"/>
      <c r="B6" s="1" t="s">
        <v>13</v>
      </c>
      <c r="C6" s="1" t="s">
        <v>14</v>
      </c>
      <c r="D6" s="1" t="s">
        <v>15</v>
      </c>
      <c r="E6" s="1" t="s">
        <v>16</v>
      </c>
    </row>
    <row r="7" spans="1:5">
      <c r="A7" s="1">
        <v>1</v>
      </c>
      <c r="B7" s="1">
        <v>12.8163245</v>
      </c>
      <c r="C7" s="1">
        <v>-53.797999570000002</v>
      </c>
      <c r="D7" s="1">
        <v>45.387453690000001</v>
      </c>
      <c r="E7" s="1">
        <v>-61.027981459999999</v>
      </c>
    </row>
    <row r="8" spans="1:5">
      <c r="A8" s="1">
        <v>2</v>
      </c>
      <c r="B8" s="1">
        <v>-11.841131969999999</v>
      </c>
      <c r="C8" s="1">
        <v>36.235438960000003</v>
      </c>
      <c r="D8" s="1">
        <v>-40.13612406</v>
      </c>
      <c r="E8" s="1">
        <v>62.28803946</v>
      </c>
    </row>
    <row r="9" spans="1:5">
      <c r="A9" s="1">
        <v>3</v>
      </c>
      <c r="B9" s="1">
        <v>-0.87789718999999999</v>
      </c>
      <c r="C9" s="1">
        <v>82.698826969999999</v>
      </c>
      <c r="D9" s="1">
        <v>19.643205200000001</v>
      </c>
      <c r="E9" s="1">
        <v>-33.954805280000002</v>
      </c>
    </row>
    <row r="10" spans="1:5">
      <c r="A10" s="1">
        <v>4</v>
      </c>
      <c r="B10" s="1">
        <v>0.72544198000000004</v>
      </c>
      <c r="C10" s="1">
        <v>-45.233497229999998</v>
      </c>
      <c r="D10" s="1">
        <v>-17.731117999999999</v>
      </c>
      <c r="E10" s="1">
        <v>34.021256360000002</v>
      </c>
    </row>
    <row r="12" spans="1:5">
      <c r="A12" s="10" t="s">
        <v>17</v>
      </c>
      <c r="B12" s="11"/>
      <c r="C12" s="11"/>
      <c r="D12" s="12"/>
    </row>
    <row r="13" spans="1:5">
      <c r="A13" s="1" t="s">
        <v>18</v>
      </c>
      <c r="B13" s="1" t="s">
        <v>19</v>
      </c>
      <c r="C13" s="1" t="s">
        <v>20</v>
      </c>
      <c r="D13" s="1" t="s">
        <v>21</v>
      </c>
    </row>
    <row r="14" spans="1:5">
      <c r="A14" s="1">
        <v>1</v>
      </c>
      <c r="B14" s="1">
        <v>2.06680703163146</v>
      </c>
      <c r="C14" s="1">
        <v>0.41153846681118</v>
      </c>
      <c r="D14" s="1">
        <v>0.14299999922513901</v>
      </c>
    </row>
    <row r="16" spans="1:5">
      <c r="A16" s="10" t="s">
        <v>22</v>
      </c>
      <c r="B16" s="11"/>
      <c r="C16" s="11"/>
      <c r="D16" s="12"/>
    </row>
    <row r="17" spans="1:4">
      <c r="A17" s="1" t="s">
        <v>8</v>
      </c>
      <c r="B17" s="1" t="s">
        <v>9</v>
      </c>
      <c r="C17" s="1" t="s">
        <v>10</v>
      </c>
      <c r="D17" s="1" t="s">
        <v>23</v>
      </c>
    </row>
    <row r="18" spans="1:4">
      <c r="A18" s="1">
        <v>130</v>
      </c>
      <c r="B18" s="1">
        <v>250</v>
      </c>
      <c r="C18" s="1">
        <v>120</v>
      </c>
      <c r="D18" s="1">
        <v>500</v>
      </c>
    </row>
  </sheetData>
  <sheetProtection sheet="1" objects="1" scenarios="1"/>
  <mergeCells count="4">
    <mergeCell ref="A1:D1"/>
    <mergeCell ref="A5:E5"/>
    <mergeCell ref="A12:D12"/>
    <mergeCell ref="A16:D16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F5EA5C77BC7E34B8D22326A6C451830" ma:contentTypeVersion="3" ma:contentTypeDescription="新しいドキュメントを作成します。" ma:contentTypeScope="" ma:versionID="7c5a767489e5b8d27812645c9459c47c">
  <xsd:schema xmlns:xsd="http://www.w3.org/2001/XMLSchema" xmlns:xs="http://www.w3.org/2001/XMLSchema" xmlns:p="http://schemas.microsoft.com/office/2006/metadata/properties" xmlns:ns2="cacf44ba-abf3-4eaa-b770-d962e5487f58" targetNamespace="http://schemas.microsoft.com/office/2006/metadata/properties" ma:root="true" ma:fieldsID="cfe845d2551c661828d6f887bdc39dd9" ns2:_="">
    <xsd:import namespace="cacf44ba-abf3-4eaa-b770-d962e5487f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f44ba-abf3-4eaa-b770-d962e5487f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219E9E-D14A-4149-AD24-B0814E23E9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8B9E6B-ACD1-4FEF-8784-C712FFD33F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cf44ba-abf3-4eaa-b770-d962e5487f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9ECF70-6EE5-42C0-A415-0EDA23D2B804}">
  <ds:schemaRefs>
    <ds:schemaRef ds:uri="http://schemas.microsoft.com/office/2006/documentManagement/types"/>
    <ds:schemaRef ds:uri="cacf44ba-abf3-4eaa-b770-d962e5487f58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入力情報</vt:lpstr>
      <vt:lpstr>設定パラメータ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杜青 松本</dc:creator>
  <cp:lastModifiedBy>Asai Kai</cp:lastModifiedBy>
  <dcterms:created xsi:type="dcterms:W3CDTF">2025-10-05T06:44:06Z</dcterms:created>
  <dcterms:modified xsi:type="dcterms:W3CDTF">2025-10-06T00:57:42Z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0x010100AF5EA5C77BC7E34B8D22326A6C451830</vt:lpwstr>
  </property>
</Properties>
</file>